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drawings/drawing7.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15"/>
  <workbookPr/>
  <mc:AlternateContent xmlns:mc="http://schemas.openxmlformats.org/markup-compatibility/2006">
    <mc:Choice Requires="x15">
      <x15ac:absPath xmlns:x15ac="http://schemas.microsoft.com/office/spreadsheetml/2010/11/ac" url="/Users/efiosho/Desktop/"/>
    </mc:Choice>
  </mc:AlternateContent>
  <xr:revisionPtr revIDLastSave="0" documentId="13_ncr:1_{E04B6FF0-7263-064A-AB9C-26FECBDB5823}" xr6:coauthVersionLast="47" xr6:coauthVersionMax="47" xr10:uidLastSave="{00000000-0000-0000-0000-000000000000}"/>
  <workbookProtection workbookAlgorithmName="SHA-512" workbookHashValue="6eXD72Ic6kgJYeYpcAU8GOy9/YWolkjbXoCHyvqbmeSFgKMmRm5WpY4PvgKL5ybReRL2cK8OsBAgmU39kamQNA==" workbookSaltValue="lShpHO+1FuUedDlt07uR2g==" workbookSpinCount="100000" lockStructure="1"/>
  <bookViews>
    <workbookView xWindow="0" yWindow="660" windowWidth="30240" windowHeight="18980" xr2:uid="{00000000-000D-0000-FFFF-FFFF00000000}"/>
  </bookViews>
  <sheets>
    <sheet name="GUIDE" sheetId="13" r:id="rId1"/>
    <sheet name="USER_INPUT" sheetId="11" r:id="rId2"/>
    <sheet name="INCOME_STATEMENT" sheetId="3" r:id="rId3"/>
    <sheet name="STATEMENT_OF_FINANCIAL_POSITION" sheetId="17" r:id="rId4"/>
    <sheet name="PROFIT_ADJUSTMENT" sheetId="5" r:id="rId5"/>
    <sheet name="OTHER_INCOME" sheetId="14" r:id="rId6"/>
    <sheet name="ADMINISTRATIVE_EXPENSES" sheetId="15" r:id="rId7"/>
    <sheet name="Sheet1" sheetId="12" state="hidden" r:id="rId8"/>
    <sheet name="config" sheetId="9" state="hidden"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28" i="9" l="1"/>
  <c r="AA27" i="9"/>
  <c r="AA26" i="9"/>
  <c r="AA25" i="9"/>
  <c r="AG24" i="9"/>
  <c r="AA24" i="9"/>
  <c r="AG23" i="9"/>
  <c r="AA23" i="9"/>
  <c r="AG22" i="9"/>
  <c r="AA22" i="9"/>
  <c r="AG21" i="9"/>
  <c r="AA21" i="9"/>
  <c r="AG20" i="9"/>
  <c r="AA20" i="9"/>
  <c r="AG19" i="9"/>
  <c r="AA19" i="9"/>
  <c r="AG18" i="9"/>
  <c r="AA18" i="9"/>
  <c r="AG17" i="9"/>
  <c r="AA17" i="9"/>
  <c r="AG16" i="9"/>
  <c r="AA16" i="9"/>
  <c r="AG15" i="9"/>
  <c r="AA15" i="9"/>
  <c r="AG14" i="9"/>
  <c r="AA14" i="9"/>
  <c r="AG13" i="9"/>
  <c r="AA13" i="9"/>
  <c r="AG12" i="9"/>
  <c r="AA12" i="9"/>
  <c r="AG11" i="9"/>
  <c r="AA11" i="9"/>
  <c r="AG10" i="9"/>
  <c r="AA10" i="9"/>
  <c r="AG9" i="9"/>
  <c r="AA9" i="9"/>
  <c r="AG8" i="9"/>
  <c r="AA8" i="9"/>
  <c r="AG7" i="9"/>
  <c r="AA7" i="9"/>
  <c r="AG6" i="9"/>
  <c r="AA6" i="9"/>
  <c r="AG5" i="9"/>
  <c r="AA5" i="9"/>
  <c r="AG4" i="9"/>
  <c r="AA4" i="9"/>
  <c r="AG3" i="9"/>
  <c r="AA3" i="9"/>
  <c r="AL2" i="9"/>
  <c r="AG2" i="9"/>
  <c r="AA2" i="9"/>
  <c r="O2" i="9"/>
  <c r="E3" i="15"/>
  <c r="E121" i="3" s="1"/>
  <c r="E151" i="3" s="1"/>
  <c r="D3" i="15"/>
  <c r="D121" i="3" s="1"/>
  <c r="D151" i="3" s="1"/>
  <c r="E3" i="14"/>
  <c r="E119" i="3" s="1"/>
  <c r="E149" i="3" s="1"/>
  <c r="D3" i="14"/>
  <c r="D119" i="3" s="1"/>
  <c r="D149" i="3" s="1"/>
  <c r="F149" i="3" s="1"/>
  <c r="E55" i="5"/>
  <c r="E41" i="5"/>
  <c r="E48" i="5" s="1"/>
  <c r="B34" i="5"/>
  <c r="E28" i="5"/>
  <c r="E14" i="5"/>
  <c r="E13" i="5"/>
  <c r="E21" i="5" s="1"/>
  <c r="B6" i="5"/>
  <c r="D166" i="17"/>
  <c r="D165" i="17"/>
  <c r="D164" i="17"/>
  <c r="D163" i="17"/>
  <c r="D162" i="17"/>
  <c r="D161" i="17"/>
  <c r="D160" i="17"/>
  <c r="D159" i="17"/>
  <c r="D157" i="17"/>
  <c r="D155" i="17"/>
  <c r="D154" i="17"/>
  <c r="D153" i="17"/>
  <c r="D148" i="17"/>
  <c r="D147" i="17"/>
  <c r="D146" i="17"/>
  <c r="E127" i="17"/>
  <c r="E95" i="17"/>
  <c r="E76" i="17"/>
  <c r="E75" i="17"/>
  <c r="E74" i="17"/>
  <c r="E94" i="17" s="1"/>
  <c r="E64" i="17"/>
  <c r="E50" i="17"/>
  <c r="E49" i="17"/>
  <c r="E48" i="17"/>
  <c r="D145" i="17" s="1"/>
  <c r="E47" i="17"/>
  <c r="E31" i="17"/>
  <c r="D141" i="17" s="1"/>
  <c r="E21" i="17"/>
  <c r="D140" i="17" s="1"/>
  <c r="E9" i="17"/>
  <c r="D139" i="17" s="1"/>
  <c r="E8" i="17"/>
  <c r="E159" i="3"/>
  <c r="D159" i="3"/>
  <c r="F159" i="3" s="1"/>
  <c r="E155" i="3"/>
  <c r="D155" i="3"/>
  <c r="F155" i="3" s="1"/>
  <c r="E153" i="3"/>
  <c r="D153" i="3"/>
  <c r="F153" i="3" s="1"/>
  <c r="E152" i="3"/>
  <c r="D152" i="3"/>
  <c r="F152" i="3" s="1"/>
  <c r="E144" i="3"/>
  <c r="D144" i="3"/>
  <c r="E127" i="3"/>
  <c r="E157" i="3" s="1"/>
  <c r="D127" i="3"/>
  <c r="D157" i="3" s="1"/>
  <c r="F157" i="3" s="1"/>
  <c r="C122" i="3"/>
  <c r="E114" i="3"/>
  <c r="D114" i="3"/>
  <c r="E105" i="3"/>
  <c r="D105" i="3"/>
  <c r="E100" i="3"/>
  <c r="D100" i="3"/>
  <c r="E92" i="3"/>
  <c r="D92" i="3"/>
  <c r="D72" i="3" s="1"/>
  <c r="D117" i="3" s="1"/>
  <c r="D147" i="3" s="1"/>
  <c r="E83" i="3"/>
  <c r="E72" i="3" s="1"/>
  <c r="E117" i="3" s="1"/>
  <c r="E147" i="3" s="1"/>
  <c r="D83" i="3"/>
  <c r="E78" i="3"/>
  <c r="D78" i="3"/>
  <c r="E71" i="3"/>
  <c r="D71" i="3"/>
  <c r="E59" i="3"/>
  <c r="D59" i="3"/>
  <c r="C59" i="3"/>
  <c r="E58" i="3"/>
  <c r="D58" i="3"/>
  <c r="E57" i="3"/>
  <c r="D57" i="3"/>
  <c r="E56" i="3"/>
  <c r="D56" i="3"/>
  <c r="E55" i="3"/>
  <c r="D55" i="3"/>
  <c r="E54" i="3"/>
  <c r="D54" i="3"/>
  <c r="E53" i="3"/>
  <c r="D53" i="3"/>
  <c r="E52" i="3"/>
  <c r="D52" i="3"/>
  <c r="E51" i="3"/>
  <c r="D51" i="3"/>
  <c r="E50" i="3"/>
  <c r="D50" i="3"/>
  <c r="E49" i="3"/>
  <c r="D49" i="3"/>
  <c r="E48" i="3"/>
  <c r="D48" i="3"/>
  <c r="E47" i="3"/>
  <c r="D47" i="3"/>
  <c r="E46" i="3"/>
  <c r="D46" i="3"/>
  <c r="E45" i="3"/>
  <c r="D45" i="3"/>
  <c r="E44" i="3"/>
  <c r="D44" i="3"/>
  <c r="E43" i="3"/>
  <c r="D43" i="3"/>
  <c r="E42" i="3"/>
  <c r="D42" i="3"/>
  <c r="E41" i="3"/>
  <c r="D41" i="3"/>
  <c r="E40" i="3"/>
  <c r="D40" i="3"/>
  <c r="E37" i="3"/>
  <c r="D37" i="3"/>
  <c r="E8" i="3"/>
  <c r="D8" i="3"/>
  <c r="D38" i="3" l="1"/>
  <c r="D116" i="3" s="1"/>
  <c r="F147" i="3"/>
  <c r="E38" i="3"/>
  <c r="E116" i="3" s="1"/>
  <c r="E128" i="17"/>
  <c r="D167" i="17" s="1"/>
  <c r="D156" i="17"/>
  <c r="E69" i="17"/>
  <c r="D149" i="17" s="1"/>
  <c r="D144" i="17"/>
  <c r="D138" i="17"/>
  <c r="E44" i="17"/>
  <c r="C147" i="3"/>
  <c r="C117" i="3"/>
  <c r="E118" i="3"/>
  <c r="E146" i="3"/>
  <c r="F151" i="3"/>
  <c r="D146" i="3" l="1"/>
  <c r="F146" i="3" s="1"/>
  <c r="D118" i="3"/>
  <c r="E70" i="17"/>
  <c r="D142" i="17"/>
  <c r="D150" i="17" s="1"/>
  <c r="E120" i="3"/>
  <c r="E148" i="3"/>
  <c r="D120" i="3" l="1"/>
  <c r="D148" i="3"/>
  <c r="F148" i="3" s="1"/>
  <c r="E150" i="3"/>
  <c r="E124" i="3"/>
  <c r="D124" i="3" l="1"/>
  <c r="D154" i="3" s="1"/>
  <c r="D150" i="3"/>
  <c r="F150" i="3" s="1"/>
  <c r="D126" i="3"/>
  <c r="E39" i="5"/>
  <c r="E126" i="3"/>
  <c r="E154" i="3"/>
  <c r="E11" i="5"/>
  <c r="D134" i="3" l="1"/>
  <c r="D156" i="3"/>
  <c r="E134" i="3"/>
  <c r="E156" i="3"/>
  <c r="F154" i="3"/>
  <c r="D136" i="3" l="1"/>
  <c r="D160" i="3" s="1"/>
  <c r="D158" i="3"/>
  <c r="E136" i="3"/>
  <c r="E160" i="3" s="1"/>
  <c r="E158" i="3"/>
  <c r="F156" i="3"/>
  <c r="F160" i="3" l="1"/>
  <c r="F158" i="3"/>
</calcChain>
</file>

<file path=xl/sharedStrings.xml><?xml version="1.0" encoding="utf-8"?>
<sst xmlns="http://schemas.openxmlformats.org/spreadsheetml/2006/main" count="807" uniqueCount="691">
  <si>
    <t>Instructions Notes</t>
  </si>
  <si>
    <t>Simple User Guide for Filing Income Tax Returns for NGOs on Rev360</t>
  </si>
  <si>
    <t>This guide is specifically designed for Non-Governmental Organizations (NGOs) filing returns on the NRS Self-Service Portal.</t>
  </si>
  <si>
    <t>Important Notice:</t>
  </si>
  <si>
    <t>This template is strictly for NGO entities.</t>
  </si>
  <si>
    <t>Step-by-Step Guide</t>
  </si>
  <si>
    <t>Step 1: Login and Download the NGO CIT Template</t>
  </si>
  <si>
    <t xml:space="preserve">1.   Login to the NRS Self-Service Portal using your registered credentials. </t>
  </si>
  <si>
    <t xml:space="preserve">2.   Click on “File Now”. </t>
  </si>
  <si>
    <t xml:space="preserve">3.   Download the NGO CIT Excel Template from the link provided on the portal. </t>
  </si>
  <si>
    <t>Step 2: Complete the Income / Revenue Section</t>
  </si>
  <si>
    <t>NGO Income</t>
  </si>
  <si>
    <t xml:space="preserve">4.   Fill all income attributable to NGO activities under the NGO Income/Revenue Column. </t>
  </si>
  <si>
    <t>Examples may include:</t>
  </si>
  <si>
    <t xml:space="preserve">Donations </t>
  </si>
  <si>
    <t xml:space="preserve">Grants </t>
  </si>
  <si>
    <t xml:space="preserve">Intervention funds </t>
  </si>
  <si>
    <t xml:space="preserve">Membership contributions </t>
  </si>
  <si>
    <t xml:space="preserve">NGO program income </t>
  </si>
  <si>
    <t>Non-NGO Income</t>
  </si>
  <si>
    <t xml:space="preserve">5.   Where the NGO earns income from: </t>
  </si>
  <si>
    <t xml:space="preserve">Trading activities, </t>
  </si>
  <si>
    <t xml:space="preserve">Commercial operations, </t>
  </si>
  <si>
    <t xml:space="preserve">Business activities, or </t>
  </si>
  <si>
    <t xml:space="preserve">Any other non-NGO income source, </t>
  </si>
  <si>
    <t>such income must be reported under the appropriate Non-NGO Revenue Column specific to the sector from which the income was earned.</t>
  </si>
  <si>
    <t>Only business or commercial income should be entered under the Non-NGO columns.</t>
  </si>
  <si>
    <t>Step 3: Complete Direct Costs</t>
  </si>
  <si>
    <t xml:space="preserve">6.   Proceed to the Direct Costs section. </t>
  </si>
  <si>
    <t>NGO Activities</t>
  </si>
  <si>
    <t xml:space="preserve">7.   Enter all direct costs relating to NGO activities under the NGO Column. </t>
  </si>
  <si>
    <t>Non-NGO Activities</t>
  </si>
  <si>
    <t xml:space="preserve">8.   Enter all direct costs relating to business or commercial activities under the Non-NGO Column. </t>
  </si>
  <si>
    <t>Ensure expenses are correctly separated between NGO and Non-NGO operations.</t>
  </si>
  <si>
    <t>Step 4: Complete Other Income Section</t>
  </si>
  <si>
    <t xml:space="preserve">9.   Proceed to the Other Income section and enter applicable amounts where necessary. </t>
  </si>
  <si>
    <t>Important Instruction:</t>
  </si>
  <si>
    <t>Do NOT enter income from NGO activities under the Non-Taxable Income column.</t>
  </si>
  <si>
    <t>The Non-Taxable Income column should only be used where:</t>
  </si>
  <si>
    <t xml:space="preserve">The organization earns Non-NGO income, and </t>
  </si>
  <si>
    <t xml:space="preserve">Part of that Non-NGO income is exempt or non-taxable. </t>
  </si>
  <si>
    <t xml:space="preserve">10.                 Where any amount is entered under Non-Taxable Income, you must also provide details of: </t>
  </si>
  <si>
    <t xml:space="preserve">Expenses directly related to that non-taxable income. </t>
  </si>
  <si>
    <t>Step 5: Complete Administrative Expenses</t>
  </si>
  <si>
    <t xml:space="preserve">11.                 Fill all administrative expenses accordingly: </t>
  </si>
  <si>
    <t>NGO Administrative Expenses</t>
  </si>
  <si>
    <t xml:space="preserve">Enter NGO-related administrative expenses under the NGO Column. </t>
  </si>
  <si>
    <t>Non-NGO Administrative Expenses</t>
  </si>
  <si>
    <t xml:space="preserve">Enter business/commercial administrative expenses under the Non-NGO Column. </t>
  </si>
  <si>
    <t>Proper classification of expenses is important for accurate tax computation.</t>
  </si>
  <si>
    <t>Step 6: Fill Tax Paid or Payable</t>
  </si>
  <si>
    <t xml:space="preserve">12.                 Complete the Tax Paid or Payable section where applicable. </t>
  </si>
  <si>
    <t>Please note:</t>
  </si>
  <si>
    <t>This section applies only to Non-NGO taxable activities.</t>
  </si>
  <si>
    <t>Step 7: Complete Other Comprehensive Income and Retained Earnings</t>
  </si>
  <si>
    <t xml:space="preserve">13.                 Fill the Other Comprehensive Income section where applicable. </t>
  </si>
  <si>
    <t xml:space="preserve">14.                 Enter the Retained Profit Brought Forward balance. </t>
  </si>
  <si>
    <t>Step 8: Complete Statement of Financial Position</t>
  </si>
  <si>
    <t xml:space="preserve">15.                 Proceed to the Statement of Financial Position. </t>
  </si>
  <si>
    <t xml:space="preserve">16.                 Enter amounts under each applicable line item, including: </t>
  </si>
  <si>
    <t xml:space="preserve">Assets </t>
  </si>
  <si>
    <t xml:space="preserve">Liabilities </t>
  </si>
  <si>
    <t xml:space="preserve">Equity balances </t>
  </si>
  <si>
    <t>Ensure figures entered agree with the organization’s financial statements</t>
  </si>
  <si>
    <t>Step 9: Complete Profit Adjustments</t>
  </si>
  <si>
    <t xml:space="preserve">17.                 Proceed to the Profit Adjustments section. </t>
  </si>
  <si>
    <t>Profit adjustments apply only to Non-NGO business/commercial activities.</t>
  </si>
  <si>
    <t xml:space="preserve">18.                 Complete all applicable adjustment items relating to the Non-NGO income. </t>
  </si>
  <si>
    <t>Step 10: Upload and System Computation</t>
  </si>
  <si>
    <t xml:space="preserve">19.                 Once all sections are completed: </t>
  </si>
  <si>
    <t xml:space="preserve">Save the Excel template. </t>
  </si>
  <si>
    <t xml:space="preserve">Upload the completed template on the portal. </t>
  </si>
  <si>
    <t xml:space="preserve">20.                 The system will automatically compute tax liabilities, if any. </t>
  </si>
  <si>
    <t>Tax computation will only apply where the NGO has taxable Non-NGO income.</t>
  </si>
  <si>
    <t>Step 11: Preview, Declaration, and Submission</t>
  </si>
  <si>
    <t xml:space="preserve">21.                 Carefully preview the computed liabilities before submission. </t>
  </si>
  <si>
    <t xml:space="preserve">22.                 If the computation is correct: </t>
  </si>
  <si>
    <t xml:space="preserve">Proceed to declare and submit the return. </t>
  </si>
  <si>
    <t xml:space="preserve">23.                 If the computation is incorrect: </t>
  </si>
  <si>
    <t xml:space="preserve">Return to the Excel template, </t>
  </si>
  <si>
    <t xml:space="preserve">Make the necessary corrections, </t>
  </si>
  <si>
    <t xml:space="preserve">Save and re-upload the template before final submission. </t>
  </si>
  <si>
    <t>Important Notes</t>
  </si>
  <si>
    <t xml:space="preserve">NGO income and expenses must always be separated from Non-NGO business income and expenses. </t>
  </si>
  <si>
    <t xml:space="preserve">Only taxable Non-NGO activities are subject to tax computation. </t>
  </si>
  <si>
    <t xml:space="preserve">Ensure all figures entered are accurate and supported by the organization’s records and financial statements. </t>
  </si>
  <si>
    <t>Incorrect classification may affect tax computation and compliance status.</t>
  </si>
  <si>
    <t>Please Enter Accounting Year</t>
  </si>
  <si>
    <t>ACCOUNTING YEAR</t>
  </si>
  <si>
    <t>INCOME/REVENUE SCHEDULE</t>
  </si>
  <si>
    <t>Please Enter amount in the Sector Specific To Your Business &amp; Fill In Your Income/Revenue</t>
  </si>
  <si>
    <t>TOTAL</t>
  </si>
  <si>
    <t xml:space="preserve"> REVENUE</t>
  </si>
  <si>
    <t>NGOs, NFPOs, RELIGIOUS INSTITUTIONS</t>
  </si>
  <si>
    <t>AGRICULTURE, FORESTRY &amp; FISHING</t>
  </si>
  <si>
    <t>MINNING &amp; QUARRY</t>
  </si>
  <si>
    <t>ELECTRICITY</t>
  </si>
  <si>
    <t>WATER SUPPLY, SEWERAGE &amp; WASTE MANAGEMENT</t>
  </si>
  <si>
    <t>CONSTRUCTION</t>
  </si>
  <si>
    <t>WHOLESALE AND RETAIL TRADE</t>
  </si>
  <si>
    <t>TRANSPORTATION AND HAULAGE</t>
  </si>
  <si>
    <t>ACCOMODATION AND FOOD SERVICE ACTIVITIES</t>
  </si>
  <si>
    <t>COMMUNICATION &amp;. INFORMATION</t>
  </si>
  <si>
    <t>BANKS &amp; OTHER FINANCIAL AND  ACTIVITIES</t>
  </si>
  <si>
    <t>INSURANCE ACTIVITIES</t>
  </si>
  <si>
    <t>REAL ESTATE ACTIVITIES</t>
  </si>
  <si>
    <t>PROFESSIONAL, SCIENTIFIC AND TECHNICAL ACTIVITIES</t>
  </si>
  <si>
    <t>ADMINISTRATIVE AND SUPPORT ACTIVITIES</t>
  </si>
  <si>
    <t>EDUCATION</t>
  </si>
  <si>
    <t>MANUFACTURING</t>
  </si>
  <si>
    <t>DIGITAL &amp; VIRTUAL ASSETS ACTIVITIES</t>
  </si>
  <si>
    <t>ART, ENTERTAINMENT AND RECREATION</t>
  </si>
  <si>
    <t>Others</t>
  </si>
  <si>
    <t xml:space="preserve">SUMMARY FROM REVENUE SCHEDULE </t>
  </si>
  <si>
    <t>Income &amp; Expenditure Account/Profit or Loss Account and Other Comprehensive Income for the year</t>
  </si>
  <si>
    <r>
      <rPr>
        <b/>
        <sz val="18"/>
        <color theme="0"/>
        <rFont val="Arial Rounded MT Bold"/>
        <charset val="134"/>
      </rPr>
      <t>REVENUE</t>
    </r>
    <r>
      <rPr>
        <b/>
        <sz val="18"/>
        <color rgb="FF941100"/>
        <rFont val="Arial Rounded MT Bold"/>
        <charset val="134"/>
      </rPr>
      <t xml:space="preserve"> TOTAL</t>
    </r>
  </si>
  <si>
    <t>NGOS, NFPOS, RELIGIOUS INSTITUTIONS</t>
  </si>
  <si>
    <t>WHOLESALE &amp; RETAIL TRADEX</t>
  </si>
  <si>
    <t>TRANSPORTATION &amp; HAULAGE</t>
  </si>
  <si>
    <t>ACCOMODATION &amp; FOOD SERVICE ACTIVITIES</t>
  </si>
  <si>
    <t>COMMUNICATION &amp; INFORMATIONX</t>
  </si>
  <si>
    <t>BANK &amp; OTHER FINANCIAL ACTIVITIES</t>
  </si>
  <si>
    <t>INSURNACE ACTIVITIES</t>
  </si>
  <si>
    <t>PROFESSIONAL, SCIENTIFIC &amp; TECHNICAL ACTIVITIES</t>
  </si>
  <si>
    <t>ADMINISTRATIVE &amp; SUPPORT ACTIVITIES</t>
  </si>
  <si>
    <t>ART, ENTERTAINMENT &amp; RECREATION</t>
  </si>
  <si>
    <t xml:space="preserve">DIRECT COSTS </t>
  </si>
  <si>
    <t>Please Provide Details Of Your Cost Of Goods Sold Or Your Direct Cost As The Case May Be.</t>
  </si>
  <si>
    <t>Direct Costs</t>
  </si>
  <si>
    <t>OPENING INVENTORY</t>
  </si>
  <si>
    <r>
      <rPr>
        <sz val="18"/>
        <color rgb="FF000000"/>
        <rFont val="Arial Rounded MT Bold"/>
        <charset val="134"/>
      </rPr>
      <t>Raw Materials</t>
    </r>
    <r>
      <rPr>
        <sz val="18"/>
        <color theme="0"/>
        <rFont val="Arial Rounded MT Bold"/>
        <charset val="134"/>
      </rPr>
      <t>XX</t>
    </r>
  </si>
  <si>
    <t>Work in progress</t>
  </si>
  <si>
    <t>Finished goods</t>
  </si>
  <si>
    <t xml:space="preserve">Total opening inventory </t>
  </si>
  <si>
    <t>PURCHASES (RAW MATERIALS/FINISHED GOODS)</t>
  </si>
  <si>
    <t xml:space="preserve">Local Purchases </t>
  </si>
  <si>
    <t>Import Purchases</t>
  </si>
  <si>
    <t>Returns Outwards</t>
  </si>
  <si>
    <t>Total PurchasesXXx</t>
  </si>
  <si>
    <t>OTHER DIRECT COST</t>
  </si>
  <si>
    <t>Direct wages</t>
  </si>
  <si>
    <t>Direct expenses</t>
  </si>
  <si>
    <t>Carriage Inwards</t>
  </si>
  <si>
    <t>Project costs</t>
  </si>
  <si>
    <t>Depreciation</t>
  </si>
  <si>
    <t>Amortisation of intangible assets</t>
  </si>
  <si>
    <t>Other Direct costs</t>
  </si>
  <si>
    <t>Total Direct Cost</t>
  </si>
  <si>
    <t>FACTORY OVERHEADS</t>
  </si>
  <si>
    <t>Factory Rent</t>
  </si>
  <si>
    <t>Factory Rates</t>
  </si>
  <si>
    <t>Fuel and Power</t>
  </si>
  <si>
    <t>Indirect Wages</t>
  </si>
  <si>
    <t>Other Factory Overheads</t>
  </si>
  <si>
    <t>Total Factory Overheads</t>
  </si>
  <si>
    <t>CLOSING INVENTORY</t>
  </si>
  <si>
    <r>
      <rPr>
        <sz val="18"/>
        <color rgb="FF000000"/>
        <rFont val="Arial Rounded MT Bold"/>
        <charset val="134"/>
      </rPr>
      <t>Raw materials</t>
    </r>
    <r>
      <rPr>
        <sz val="18"/>
        <color theme="0"/>
        <rFont val="Arial Rounded MT Bold"/>
        <charset val="134"/>
      </rPr>
      <t>XXX</t>
    </r>
  </si>
  <si>
    <t>Work In Progress</t>
  </si>
  <si>
    <r>
      <rPr>
        <sz val="18"/>
        <color rgb="FF000000"/>
        <rFont val="Arial Rounded MT Bold"/>
        <charset val="134"/>
      </rPr>
      <t xml:space="preserve">Finished goods </t>
    </r>
    <r>
      <rPr>
        <sz val="18"/>
        <color theme="0"/>
        <rFont val="Arial Rounded MT Bold"/>
        <charset val="134"/>
      </rPr>
      <t>xx</t>
    </r>
  </si>
  <si>
    <t>Total Of Closing Inventory</t>
  </si>
  <si>
    <t>PROFIT OR LOSS SCHEDULE</t>
  </si>
  <si>
    <t>Statement Of Profit or Loss Account and Other Comprehensive Income for the year</t>
  </si>
  <si>
    <r>
      <rPr>
        <b/>
        <sz val="18"/>
        <color rgb="FFFFFFFF"/>
        <rFont val="Arial Rounded MT Bold"/>
        <charset val="134"/>
      </rPr>
      <t>Revenue</t>
    </r>
    <r>
      <rPr>
        <b/>
        <sz val="18"/>
        <color rgb="FFC00000"/>
        <rFont val="Arial Rounded MT Bold"/>
        <charset val="134"/>
      </rPr>
      <t>xx</t>
    </r>
  </si>
  <si>
    <t xml:space="preserve">Gross Profit  </t>
  </si>
  <si>
    <t>Other Income (CLICK TO EXPAND)</t>
  </si>
  <si>
    <t>Operating Income</t>
  </si>
  <si>
    <t>Administrative Expenses (CLICK TO EXPAND)</t>
  </si>
  <si>
    <t xml:space="preserve">Finance Cost (Excluding Interest Expense) </t>
  </si>
  <si>
    <t xml:space="preserve">Operating Profit Before Tax </t>
  </si>
  <si>
    <t>Taxation</t>
  </si>
  <si>
    <t xml:space="preserve"> Profit After Tax </t>
  </si>
  <si>
    <r>
      <rPr>
        <b/>
        <sz val="18"/>
        <color rgb="FFFFFFFF"/>
        <rFont val="Arial Rounded MT Bold"/>
        <charset val="134"/>
      </rPr>
      <t>Other Comprehensive Income</t>
    </r>
    <r>
      <rPr>
        <b/>
        <sz val="18"/>
        <color rgb="FF941100"/>
        <rFont val="Arial Rounded MT Bold"/>
        <charset val="134"/>
      </rPr>
      <t>XX</t>
    </r>
  </si>
  <si>
    <t>Revaluation Gain/Loss</t>
  </si>
  <si>
    <r>
      <rPr>
        <sz val="18"/>
        <color rgb="FF000000"/>
        <rFont val="Arial Rounded MT Bold"/>
        <charset val="134"/>
      </rPr>
      <t>Unrealized foreign exchange gain</t>
    </r>
    <r>
      <rPr>
        <sz val="18"/>
        <color theme="0"/>
        <rFont val="Arial Rounded MT Bold"/>
        <charset val="134"/>
      </rPr>
      <t>X</t>
    </r>
  </si>
  <si>
    <t>Currency Translation Adjustments</t>
  </si>
  <si>
    <t>Cash Flow Hedge</t>
  </si>
  <si>
    <t>Gain Or Loss On Derivative Contracts</t>
  </si>
  <si>
    <t>Pension Plans Adustments</t>
  </si>
  <si>
    <t xml:space="preserve">Profit For The Year </t>
  </si>
  <si>
    <t>Retained Earnings Brought Forward</t>
  </si>
  <si>
    <t>Retained Earnings Carried Forward</t>
  </si>
  <si>
    <t>SUMMARY OF INCOME AND EXPENDITURE ACCOUNT/PROFIT OR LOSS SCHEDULE</t>
  </si>
  <si>
    <t>Profit or Loss Account and Other Comprehensive Income for the year</t>
  </si>
  <si>
    <t>Revenue</t>
  </si>
  <si>
    <t>Other Income</t>
  </si>
  <si>
    <t>Administrative Expenses</t>
  </si>
  <si>
    <t>Depreciation &amp; Armotization</t>
  </si>
  <si>
    <t xml:space="preserve">Profit After Tax </t>
  </si>
  <si>
    <t xml:space="preserve">Other Comprehensive Income </t>
  </si>
  <si>
    <t>FINANCIAL POSITION SCHEDULE</t>
  </si>
  <si>
    <t>Non Current Assets</t>
  </si>
  <si>
    <t xml:space="preserve">Properties, Plants and Equipments </t>
  </si>
  <si>
    <t>Investments</t>
  </si>
  <si>
    <t>Investment in securities</t>
  </si>
  <si>
    <t>Investment in stock and bonds</t>
  </si>
  <si>
    <t>Investment in Properties</t>
  </si>
  <si>
    <t>Investment in Associate &amp; Joint Ventures</t>
  </si>
  <si>
    <t>Investment in Subsidiaries</t>
  </si>
  <si>
    <t>Investment in finance lease</t>
  </si>
  <si>
    <t>Investment in staff loan</t>
  </si>
  <si>
    <t>Investment in digital assets</t>
  </si>
  <si>
    <t>Investment in Commodities</t>
  </si>
  <si>
    <t xml:space="preserve">Intangible assets </t>
  </si>
  <si>
    <t>Goodwill</t>
  </si>
  <si>
    <t>Patent</t>
  </si>
  <si>
    <t>Trademarks</t>
  </si>
  <si>
    <t>Terminal and service concession rights</t>
  </si>
  <si>
    <t>Brands</t>
  </si>
  <si>
    <t xml:space="preserve">Customer relationships </t>
  </si>
  <si>
    <t>Right of use</t>
  </si>
  <si>
    <t>Copyrights</t>
  </si>
  <si>
    <t xml:space="preserve">Other non current assets </t>
  </si>
  <si>
    <t>Lease-hold Land</t>
  </si>
  <si>
    <t>Lease-hold Building</t>
  </si>
  <si>
    <t>Building and Real estate lease</t>
  </si>
  <si>
    <t>Other leases</t>
  </si>
  <si>
    <t>Non-Current Assets Held for Sale</t>
  </si>
  <si>
    <t>Contract assets</t>
  </si>
  <si>
    <t>Deferred tax asset</t>
  </si>
  <si>
    <t>Other financial assets</t>
  </si>
  <si>
    <t>Derivative financial instrument</t>
  </si>
  <si>
    <t>Long-term borrowings and debts</t>
  </si>
  <si>
    <t>Defined Benefits Assets</t>
  </si>
  <si>
    <t xml:space="preserve">Total Non Current Assets </t>
  </si>
  <si>
    <t>Current Assets</t>
  </si>
  <si>
    <t>Inventories</t>
  </si>
  <si>
    <t>Other Receivables</t>
  </si>
  <si>
    <t>Trade recievables</t>
  </si>
  <si>
    <t xml:space="preserve">Other current assets </t>
  </si>
  <si>
    <t>Other Interbank Advances</t>
  </si>
  <si>
    <t xml:space="preserve">Withholding tax recievables </t>
  </si>
  <si>
    <t>Other  receivables</t>
  </si>
  <si>
    <t>Current portion of Long Term Loan</t>
  </si>
  <si>
    <t>Short Term Investments</t>
  </si>
  <si>
    <t>Accrued Income</t>
  </si>
  <si>
    <t>Asset classified as held for sale</t>
  </si>
  <si>
    <t>Advance payment to vendor</t>
  </si>
  <si>
    <t>Prepaid Expenses</t>
  </si>
  <si>
    <t>Small Tools</t>
  </si>
  <si>
    <t>Goods in transit</t>
  </si>
  <si>
    <t>chemicals, materials supplies and others</t>
  </si>
  <si>
    <t>Cash and Cash Equivalents</t>
  </si>
  <si>
    <t>Cash in hand</t>
  </si>
  <si>
    <t>Cash at Bank</t>
  </si>
  <si>
    <t>marketable securities</t>
  </si>
  <si>
    <t xml:space="preserve">Total Current Assets </t>
  </si>
  <si>
    <t xml:space="preserve">Total Assets </t>
  </si>
  <si>
    <t>Equity and Liabilities</t>
  </si>
  <si>
    <t>Current Liabilities</t>
  </si>
  <si>
    <t>Trade Payables</t>
  </si>
  <si>
    <t>Current tax liabilities</t>
  </si>
  <si>
    <t>Other  Current Liabilities</t>
  </si>
  <si>
    <t>Other payables</t>
  </si>
  <si>
    <t>Financial liabilities</t>
  </si>
  <si>
    <t>Accruals</t>
  </si>
  <si>
    <t>Unearned income (advance from customers)</t>
  </si>
  <si>
    <t>Interest payable</t>
  </si>
  <si>
    <t>Short-term debt</t>
  </si>
  <si>
    <t>Provision for warranty expenses</t>
  </si>
  <si>
    <t>Provision for bonuses and employee benefit</t>
  </si>
  <si>
    <t>Current portion of lease liability</t>
  </si>
  <si>
    <t>Current portion of long-term debt</t>
  </si>
  <si>
    <t>Dividend payable</t>
  </si>
  <si>
    <t>Provisions</t>
  </si>
  <si>
    <t>Income taxes payable</t>
  </si>
  <si>
    <t>Decommissioning and other provisions</t>
  </si>
  <si>
    <t>Total Current Liabilities</t>
  </si>
  <si>
    <t>Non-current Liabilities</t>
  </si>
  <si>
    <t>Long Term Debt</t>
  </si>
  <si>
    <t xml:space="preserve">Long term Borrowings </t>
  </si>
  <si>
    <t>Pension and Employee Benefit obligation</t>
  </si>
  <si>
    <t>Deferred Revenue (Long Term Portion)</t>
  </si>
  <si>
    <t>Contigent Liability (Long Term Provision)</t>
  </si>
  <si>
    <t>Employees Benefits obligations</t>
  </si>
  <si>
    <t>Non-current Portion of Lease Obligation</t>
  </si>
  <si>
    <t>Deferred Tax Liabilities</t>
  </si>
  <si>
    <t>Stock warrant obligations</t>
  </si>
  <si>
    <t xml:space="preserve">Debt Securities </t>
  </si>
  <si>
    <t>Lease liabilities</t>
  </si>
  <si>
    <t>Derivaties liabilities held for risk Management</t>
  </si>
  <si>
    <t>Deposit from Customers</t>
  </si>
  <si>
    <t>Retirement benefits</t>
  </si>
  <si>
    <t>Derivative financial instruments liabilities</t>
  </si>
  <si>
    <t>Equity</t>
  </si>
  <si>
    <t>Issued Share Capital</t>
  </si>
  <si>
    <t>Share premium</t>
  </si>
  <si>
    <t>Retained earnings</t>
  </si>
  <si>
    <t>Revaluation reserve</t>
  </si>
  <si>
    <t>Statutory reserve</t>
  </si>
  <si>
    <t>Non-controlling interest</t>
  </si>
  <si>
    <t xml:space="preserve">Other Reserves </t>
  </si>
  <si>
    <t>Contigency reserve</t>
  </si>
  <si>
    <t>Cumulative Translation Adjustment</t>
  </si>
  <si>
    <t>Share based payment reserve</t>
  </si>
  <si>
    <t>Reserve for bonus issue</t>
  </si>
  <si>
    <t>Capital reserve</t>
  </si>
  <si>
    <t>Other reserves</t>
  </si>
  <si>
    <t>Equity contribution to shareholders/ Equity holders</t>
  </si>
  <si>
    <t xml:space="preserve">Total Equity </t>
  </si>
  <si>
    <t>Total Equity and Liabilities</t>
  </si>
  <si>
    <t xml:space="preserve">PREVIEW OF FINANCIAL POSITION </t>
  </si>
  <si>
    <t>Statement of Financial Position</t>
  </si>
  <si>
    <t>Receivables</t>
  </si>
  <si>
    <t>Trade Receivables</t>
  </si>
  <si>
    <t xml:space="preserve"> Other current assets </t>
  </si>
  <si>
    <t>Cash and Cash Equivalents (Specify The Heads Below)</t>
  </si>
  <si>
    <t>Total Current Assets</t>
  </si>
  <si>
    <t>Total Assets</t>
  </si>
  <si>
    <r>
      <rPr>
        <sz val="18"/>
        <rFont val="Arial Rounded MT Bold"/>
        <charset val="134"/>
      </rPr>
      <t>Other Current Liabilities</t>
    </r>
    <r>
      <rPr>
        <sz val="18"/>
        <color theme="0"/>
        <rFont val="Arial Rounded MT Bold"/>
        <charset val="134"/>
      </rPr>
      <t>X</t>
    </r>
  </si>
  <si>
    <t>Total current Liabilities</t>
  </si>
  <si>
    <t>Non-Current Liabilities</t>
  </si>
  <si>
    <t>Share Capital</t>
  </si>
  <si>
    <r>
      <rPr>
        <sz val="18"/>
        <color rgb="FF000000"/>
        <rFont val="Arial Rounded MT Bold"/>
        <charset val="134"/>
      </rPr>
      <t xml:space="preserve">Share Premium </t>
    </r>
    <r>
      <rPr>
        <sz val="18"/>
        <color theme="0"/>
        <rFont val="Arial Rounded MT Bold"/>
        <charset val="134"/>
      </rPr>
      <t>X</t>
    </r>
  </si>
  <si>
    <t>Retained Earnings</t>
  </si>
  <si>
    <r>
      <rPr>
        <sz val="18"/>
        <color rgb="FF000000"/>
        <rFont val="Arial Rounded MT Bold"/>
        <charset val="134"/>
      </rPr>
      <t xml:space="preserve">Revaluation Surplus </t>
    </r>
    <r>
      <rPr>
        <sz val="18"/>
        <color theme="0"/>
        <rFont val="Arial Rounded MT Bold"/>
        <charset val="134"/>
      </rPr>
      <t>X</t>
    </r>
  </si>
  <si>
    <t>Non-Controlling Interest (Minority Interest)</t>
  </si>
  <si>
    <r>
      <rPr>
        <sz val="18"/>
        <color rgb="FF000000"/>
        <rFont val="Arial Rounded MT Bold"/>
        <charset val="134"/>
      </rPr>
      <t>Other reserves</t>
    </r>
    <r>
      <rPr>
        <sz val="18"/>
        <color theme="0"/>
        <rFont val="Arial Rounded MT Bold"/>
        <charset val="134"/>
      </rPr>
      <t xml:space="preserve"> X</t>
    </r>
  </si>
  <si>
    <t>PROFIT ADJUSTMENT NON NGO ACTIVITIES</t>
  </si>
  <si>
    <r>
      <rPr>
        <b/>
        <sz val="18"/>
        <color rgb="FFFF0000"/>
        <rFont val="Arial Rounded MT Bold"/>
        <charset val="134"/>
      </rPr>
      <t xml:space="preserve">NOTE: </t>
    </r>
    <r>
      <rPr>
        <sz val="18"/>
        <color rgb="FF000000"/>
        <rFont val="Arial Rounded MT Bold"/>
        <charset val="134"/>
      </rPr>
      <t>This section is to be populated if the taxpayer has disallowable expenses under the ADD BACK and deductions of non taxable items under the deductions section and the system will do the rest of the computation of tax liabilities.</t>
    </r>
  </si>
  <si>
    <t>Profit before tax</t>
  </si>
  <si>
    <t>Add Backs</t>
  </si>
  <si>
    <r>
      <t xml:space="preserve">Depreciation </t>
    </r>
    <r>
      <rPr>
        <b/>
        <sz val="18"/>
        <color theme="0"/>
        <rFont val="Arial Rounded MT Bold"/>
        <charset val="134"/>
      </rPr>
      <t>non-ngo</t>
    </r>
  </si>
  <si>
    <r>
      <t>Amortisation of Intangible Assets</t>
    </r>
    <r>
      <rPr>
        <sz val="18"/>
        <color theme="0"/>
        <rFont val="Arial Rounded MT Bold"/>
        <charset val="134"/>
      </rPr>
      <t xml:space="preserve"> non-ngo</t>
    </r>
  </si>
  <si>
    <r>
      <t>Expenses Related To Exempt Income</t>
    </r>
    <r>
      <rPr>
        <sz val="18"/>
        <color theme="0"/>
        <rFont val="Arial Rounded MT Bold"/>
        <charset val="134"/>
      </rPr>
      <t xml:space="preserve"> non-ngo</t>
    </r>
  </si>
  <si>
    <r>
      <t xml:space="preserve">Donations (To The Extent Not Allowed) </t>
    </r>
    <r>
      <rPr>
        <sz val="18"/>
        <color theme="0"/>
        <rFont val="Arial Rounded MT Bold"/>
        <charset val="134"/>
      </rPr>
      <t>non-ngo</t>
    </r>
  </si>
  <si>
    <r>
      <t xml:space="preserve">Urealized Foreign Exchange Loss </t>
    </r>
    <r>
      <rPr>
        <sz val="18"/>
        <color theme="0"/>
        <rFont val="Arial Rounded MT Bold"/>
        <charset val="134"/>
      </rPr>
      <t>non-ngo</t>
    </r>
  </si>
  <si>
    <r>
      <t xml:space="preserve">Loss On Disposal Of Fixed Assets </t>
    </r>
    <r>
      <rPr>
        <sz val="18"/>
        <color theme="0"/>
        <rFont val="Arial Rounded MT Bold"/>
        <charset val="134"/>
      </rPr>
      <t>non-ngo</t>
    </r>
  </si>
  <si>
    <r>
      <t xml:space="preserve">Entertainment Expenses (To The Extent Not Allowed) </t>
    </r>
    <r>
      <rPr>
        <sz val="18"/>
        <color theme="0"/>
        <rFont val="Arial Rounded MT Bold"/>
        <charset val="134"/>
      </rPr>
      <t>non-ngo</t>
    </r>
  </si>
  <si>
    <t>Other Disallowable Expenses non-ngo</t>
  </si>
  <si>
    <r>
      <t>Total amount to be added back</t>
    </r>
    <r>
      <rPr>
        <b/>
        <sz val="18"/>
        <color theme="0"/>
        <rFont val="Arial Rounded MT Bold"/>
        <charset val="134"/>
      </rPr>
      <t xml:space="preserve"> non-ngo</t>
    </r>
  </si>
  <si>
    <t>Deductions</t>
  </si>
  <si>
    <r>
      <t>Deduct Non Taxable Items</t>
    </r>
    <r>
      <rPr>
        <sz val="18"/>
        <color theme="0"/>
        <rFont val="Arial Rounded MT Bold"/>
        <charset val="134"/>
      </rPr>
      <t xml:space="preserve"> non-ngo</t>
    </r>
  </si>
  <si>
    <r>
      <t>Profit From Sales Of Fixed Assets</t>
    </r>
    <r>
      <rPr>
        <sz val="18"/>
        <color theme="0"/>
        <rFont val="Arial Rounded MT Bold"/>
        <charset val="134"/>
      </rPr>
      <t xml:space="preserve"> non-ngo</t>
    </r>
  </si>
  <si>
    <r>
      <t xml:space="preserve">Frank Investment Income </t>
    </r>
    <r>
      <rPr>
        <sz val="18"/>
        <color theme="0"/>
        <rFont val="Arial Rounded MT Bold"/>
        <charset val="134"/>
      </rPr>
      <t>non-ngo</t>
    </r>
  </si>
  <si>
    <r>
      <t xml:space="preserve">Others </t>
    </r>
    <r>
      <rPr>
        <b/>
        <sz val="18"/>
        <color theme="0"/>
        <rFont val="Arial Rounded MT Bold"/>
        <charset val="134"/>
      </rPr>
      <t>non-ngo</t>
    </r>
  </si>
  <si>
    <r>
      <rPr>
        <b/>
        <sz val="18"/>
        <color rgb="FFFFFFFF"/>
        <rFont val="Arial Rounded MT Bold"/>
        <charset val="134"/>
      </rPr>
      <t xml:space="preserve">Total deductions </t>
    </r>
    <r>
      <rPr>
        <b/>
        <sz val="18"/>
        <color theme="0"/>
        <rFont val="Arial Rounded MT Bold"/>
        <charset val="134"/>
      </rPr>
      <t>non-ngo</t>
    </r>
  </si>
  <si>
    <t>PROFIT ADJUSTMENT  NGO ACTIVITIES</t>
  </si>
  <si>
    <t xml:space="preserve">Depreciation </t>
  </si>
  <si>
    <t>Expenses Related To Exempt Income</t>
  </si>
  <si>
    <t>Donations (To The Extent Not Allowed)</t>
  </si>
  <si>
    <t>Unrealized Foreign Exchange Loss</t>
  </si>
  <si>
    <t>Loss On Disposal Of Fixed Assets</t>
  </si>
  <si>
    <t>Entertainment Expenses (To The Extent Not Allowed)</t>
  </si>
  <si>
    <t>Other Disallowable Expenses</t>
  </si>
  <si>
    <t xml:space="preserve">Total amount to be added back </t>
  </si>
  <si>
    <t>Deduct Non Taxable Items</t>
  </si>
  <si>
    <t>Profit From Sales Of Fixed Assets</t>
  </si>
  <si>
    <t>Frank Investment Income</t>
  </si>
  <si>
    <t>Other Non Taxable Income</t>
  </si>
  <si>
    <t xml:space="preserve">Total deductions </t>
  </si>
  <si>
    <t>Back to Income statement</t>
  </si>
  <si>
    <t>NGO</t>
  </si>
  <si>
    <t>NON NGO</t>
  </si>
  <si>
    <t>OTHER INCOME</t>
  </si>
  <si>
    <t>Commision Income</t>
  </si>
  <si>
    <t>Interest Income</t>
  </si>
  <si>
    <t>Lease Income-Finance</t>
  </si>
  <si>
    <t>Rental Income</t>
  </si>
  <si>
    <t>Dividend Income</t>
  </si>
  <si>
    <t>Profit from disposal of investment in subsidiary income</t>
  </si>
  <si>
    <t>Decrease in provision</t>
  </si>
  <si>
    <t>Gain on sale of asset</t>
  </si>
  <si>
    <t>Non-taxable revenue</t>
  </si>
  <si>
    <t>Realized foreign exchange gain</t>
  </si>
  <si>
    <t>Unrealized foreign exchange gain</t>
  </si>
  <si>
    <t xml:space="preserve">Bad debt recovered </t>
  </si>
  <si>
    <t>Other investment income</t>
  </si>
  <si>
    <t>ADMINISTRATIVE EXPENSES</t>
  </si>
  <si>
    <t>Salary and Wages</t>
  </si>
  <si>
    <t>Employee Benefit Expenses</t>
  </si>
  <si>
    <t>Directors Emoluments</t>
  </si>
  <si>
    <t>Directors expenses</t>
  </si>
  <si>
    <t>Staff Allowances</t>
  </si>
  <si>
    <t>Staff Gratuity</t>
  </si>
  <si>
    <t xml:space="preserve">Pension and Gratuity </t>
  </si>
  <si>
    <t>Other staff &amp; related Cost</t>
  </si>
  <si>
    <r>
      <rPr>
        <sz val="18"/>
        <color rgb="FF000000"/>
        <rFont val="Arial Rounded MT Bold"/>
        <charset val="134"/>
      </rPr>
      <t xml:space="preserve">Depreciation </t>
    </r>
    <r>
      <rPr>
        <sz val="18"/>
        <color theme="0"/>
        <rFont val="Arial Rounded MT Bold"/>
        <charset val="134"/>
      </rPr>
      <t>Xx</t>
    </r>
  </si>
  <si>
    <r>
      <rPr>
        <sz val="18"/>
        <color rgb="FF000000"/>
        <rFont val="Arial Rounded MT Bold"/>
        <charset val="134"/>
      </rPr>
      <t>Amortisation of Intangible Assets</t>
    </r>
    <r>
      <rPr>
        <sz val="18"/>
        <color theme="0"/>
        <rFont val="Arial Rounded MT Bold"/>
        <charset val="134"/>
      </rPr>
      <t>X</t>
    </r>
  </si>
  <si>
    <t>Government and regulatory costs</t>
  </si>
  <si>
    <t>Advertisement &amp; Promotion</t>
  </si>
  <si>
    <t>Bad Debt written off</t>
  </si>
  <si>
    <t>Bank charges</t>
  </si>
  <si>
    <t>Interest Expense</t>
  </si>
  <si>
    <t>Rooms/ Accomodation cost</t>
  </si>
  <si>
    <t xml:space="preserve">Audit fees </t>
  </si>
  <si>
    <r>
      <rPr>
        <sz val="18"/>
        <color rgb="FF000000"/>
        <rFont val="Arial Rounded MT Bold"/>
        <charset val="134"/>
      </rPr>
      <t xml:space="preserve">Donations </t>
    </r>
    <r>
      <rPr>
        <sz val="18"/>
        <color theme="0"/>
        <rFont val="Arial Rounded MT Bold"/>
        <charset val="134"/>
      </rPr>
      <t>X</t>
    </r>
  </si>
  <si>
    <t>Entertainment expenses</t>
  </si>
  <si>
    <t>Postages</t>
  </si>
  <si>
    <t>Fuel expenses</t>
  </si>
  <si>
    <t>Fund raising</t>
  </si>
  <si>
    <t>Generator expenses</t>
  </si>
  <si>
    <t>Head office cost</t>
  </si>
  <si>
    <t>Internet Cost</t>
  </si>
  <si>
    <t>Loss on sale of property, plants and equipments</t>
  </si>
  <si>
    <t>Medical Expenses</t>
  </si>
  <si>
    <t>Newspaper &amp; Periodicals</t>
  </si>
  <si>
    <t>Outsourcing Services expenses</t>
  </si>
  <si>
    <r>
      <rPr>
        <sz val="18"/>
        <color rgb="FF000000"/>
        <rFont val="Arial Rounded MT Bold"/>
        <charset val="134"/>
      </rPr>
      <t xml:space="preserve">Rates </t>
    </r>
    <r>
      <rPr>
        <sz val="18"/>
        <color theme="0"/>
        <rFont val="Arial Rounded MT Bold"/>
        <charset val="134"/>
      </rPr>
      <t>X</t>
    </r>
  </si>
  <si>
    <t>Rent &amp; Rates</t>
  </si>
  <si>
    <t>Repairs and Maintenance</t>
  </si>
  <si>
    <t>Repairs and renovations/service charge</t>
  </si>
  <si>
    <t>Research &amp; development cost</t>
  </si>
  <si>
    <t>Security expenses</t>
  </si>
  <si>
    <t>Selling &amp; Distribution Expenses</t>
  </si>
  <si>
    <t>Service Charge</t>
  </si>
  <si>
    <t>Public Relation</t>
  </si>
  <si>
    <t>Permits</t>
  </si>
  <si>
    <t>Telephone</t>
  </si>
  <si>
    <t>Training and Development</t>
  </si>
  <si>
    <t>Transport of supplies</t>
  </si>
  <si>
    <t>Utilities</t>
  </si>
  <si>
    <t>Water supply expense</t>
  </si>
  <si>
    <t>Website Design &amp; Maintenance</t>
  </si>
  <si>
    <t>Software maintenance</t>
  </si>
  <si>
    <t>Cleaning &amp; Janitory Services</t>
  </si>
  <si>
    <t>Corporate expenses and gift items</t>
  </si>
  <si>
    <t xml:space="preserve">Corporate promotion </t>
  </si>
  <si>
    <t>Transport Expenses</t>
  </si>
  <si>
    <t>Subscription &amp; Dues</t>
  </si>
  <si>
    <r>
      <rPr>
        <sz val="18"/>
        <color rgb="FF000000"/>
        <rFont val="Arial Rounded MT Bold"/>
        <charset val="134"/>
      </rPr>
      <t xml:space="preserve">Sponsorship </t>
    </r>
    <r>
      <rPr>
        <sz val="18"/>
        <color theme="0"/>
        <rFont val="Arial Rounded MT Bold"/>
        <charset val="134"/>
      </rPr>
      <t>Xx</t>
    </r>
  </si>
  <si>
    <t>Stationeries expenses</t>
  </si>
  <si>
    <r>
      <rPr>
        <sz val="18"/>
        <color rgb="FF000000"/>
        <rFont val="Arial Rounded MT Bold"/>
        <charset val="134"/>
      </rPr>
      <t>Other Professional Fees</t>
    </r>
    <r>
      <rPr>
        <sz val="18"/>
        <color theme="0"/>
        <rFont val="Arial Rounded MT Bold"/>
        <charset val="134"/>
      </rPr>
      <t>X</t>
    </r>
  </si>
  <si>
    <t>Fines</t>
  </si>
  <si>
    <t>penalties</t>
  </si>
  <si>
    <t>Realized foreign exchange loss</t>
  </si>
  <si>
    <t>Corporate Social Responsibilities</t>
  </si>
  <si>
    <t>Electricity &amp; Power</t>
  </si>
  <si>
    <t>Police and other Security Agencies Services</t>
  </si>
  <si>
    <t>Insurance expenses</t>
  </si>
  <si>
    <t>Intercompany expenses</t>
  </si>
  <si>
    <t>Health, safety and environmental expenses</t>
  </si>
  <si>
    <t>Landing, navigation &amp; others charges</t>
  </si>
  <si>
    <t>Other statutory charges &amp; levies</t>
  </si>
  <si>
    <t>AGM, annual report publication expenses etc</t>
  </si>
  <si>
    <t>AGO-Diesel</t>
  </si>
  <si>
    <t>Travel Expenses</t>
  </si>
  <si>
    <t>id</t>
  </si>
  <si>
    <t>sector</t>
  </si>
  <si>
    <t>ppe_category</t>
  </si>
  <si>
    <t>start</t>
  </si>
  <si>
    <t>end</t>
  </si>
  <si>
    <t>code</t>
  </si>
  <si>
    <t>details</t>
  </si>
  <si>
    <t>year</t>
  </si>
  <si>
    <t>description</t>
  </si>
  <si>
    <t>description2</t>
  </si>
  <si>
    <t>charge</t>
  </si>
  <si>
    <t>charge2</t>
  </si>
  <si>
    <t>filling_year</t>
  </si>
  <si>
    <t>tax_type</t>
  </si>
  <si>
    <t>cit_type</t>
  </si>
  <si>
    <t>version</t>
  </si>
  <si>
    <t>Manufacturing</t>
  </si>
  <si>
    <t>Building Industrial</t>
  </si>
  <si>
    <t>Freehold Land</t>
  </si>
  <si>
    <t>05.06.00100</t>
  </si>
  <si>
    <t>Accumulated Depreciation Non-Industrial Building</t>
  </si>
  <si>
    <t>05.07.00100</t>
  </si>
  <si>
    <t>V2</t>
  </si>
  <si>
    <t>Agriculture, Forestry &amp; Fishing</t>
  </si>
  <si>
    <t>Building Non-Industrial</t>
  </si>
  <si>
    <t>Cost Of Sales</t>
  </si>
  <si>
    <t>Non-Industrial Building</t>
  </si>
  <si>
    <t>05.06.00200</t>
  </si>
  <si>
    <t xml:space="preserve">Accumulated Depreciation Industrial Building </t>
  </si>
  <si>
    <t>05.07.00200</t>
  </si>
  <si>
    <t>Minning &amp; Quarry</t>
  </si>
  <si>
    <t>Plants (excluding Furniture and fittings)</t>
  </si>
  <si>
    <t xml:space="preserve">Industrial Building </t>
  </si>
  <si>
    <t>05.06.00300</t>
  </si>
  <si>
    <t>Accumulated Depreciation Plants</t>
  </si>
  <si>
    <t>05.07.00300</t>
  </si>
  <si>
    <t>Electricity</t>
  </si>
  <si>
    <t>Agricultural plants exenditure</t>
  </si>
  <si>
    <t>Plants</t>
  </si>
  <si>
    <t>05.06.00400</t>
  </si>
  <si>
    <t>Accumulated Depreciation Ships, Boats &amp; Yacths</t>
  </si>
  <si>
    <t>05.07.00400</t>
  </si>
  <si>
    <t>Water Supply, Sewerage &amp; Waste Management</t>
  </si>
  <si>
    <t>Furnitures &amp; Fittings expenditure</t>
  </si>
  <si>
    <t>4a</t>
  </si>
  <si>
    <t>Bad Debt Recovered</t>
  </si>
  <si>
    <t>Ships, Boats &amp; Yachts</t>
  </si>
  <si>
    <t>05.06.00500</t>
  </si>
  <si>
    <t>Accumulated Depreciation Heavy Equipment</t>
  </si>
  <si>
    <t>05.07.00500</t>
  </si>
  <si>
    <t>Construction</t>
  </si>
  <si>
    <t>Public Transport motor vehicles</t>
  </si>
  <si>
    <t>4b</t>
  </si>
  <si>
    <t>Heavy Equipment</t>
  </si>
  <si>
    <t>05.06.00600</t>
  </si>
  <si>
    <t>Accumulated Depreciation Aircraft Engine &amp; Fuselage</t>
  </si>
  <si>
    <t>05.07.00600</t>
  </si>
  <si>
    <t>Wholesale &amp; Retail Trade</t>
  </si>
  <si>
    <t>Motor vehicles expenditure</t>
  </si>
  <si>
    <t>4c</t>
  </si>
  <si>
    <t>Contract Income</t>
  </si>
  <si>
    <t>Aircraft Engine &amp; Fuselage</t>
  </si>
  <si>
    <t>05.06.00700</t>
  </si>
  <si>
    <t>Accumulated Depreciation Aircraft &amp; Vessel Furnishing</t>
  </si>
  <si>
    <t>05.07.00700</t>
  </si>
  <si>
    <t>Transportation &amp; Haulage</t>
  </si>
  <si>
    <t>Plantation equipments expenditure</t>
  </si>
  <si>
    <t>4d</t>
  </si>
  <si>
    <t>Decrease In Provision</t>
  </si>
  <si>
    <t>Aircraft &amp; Vessel Furnishing</t>
  </si>
  <si>
    <t>05.06.00800</t>
  </si>
  <si>
    <t>Accumulated Depreciation Communications &amp; Electricity Towers &amp; Cables</t>
  </si>
  <si>
    <t>05.07.00800</t>
  </si>
  <si>
    <t>Accomodation &amp; Food Service Activities</t>
  </si>
  <si>
    <t>Construction Plants expenditure (excluding furniture &amp; fittings)</t>
  </si>
  <si>
    <t>4e</t>
  </si>
  <si>
    <t>Direct Premium</t>
  </si>
  <si>
    <t>Communications &amp; Electricity Towers &amp; Cables</t>
  </si>
  <si>
    <t>05.06.00900</t>
  </si>
  <si>
    <t>Accumulated Depreciation Trains &amp; Tracks</t>
  </si>
  <si>
    <t>05.07.00900</t>
  </si>
  <si>
    <t>Communication &amp; Information</t>
  </si>
  <si>
    <t>research and development expenditure</t>
  </si>
  <si>
    <t>4f</t>
  </si>
  <si>
    <t>Fair Value Gain On Derivative</t>
  </si>
  <si>
    <t>Trains &amp; Tracks</t>
  </si>
  <si>
    <t>05.06.01000</t>
  </si>
  <si>
    <t>Accumulated Depreciation Boats &amp; Yatchs</t>
  </si>
  <si>
    <t>05.07.01000</t>
  </si>
  <si>
    <t>Bank &amp; Other Financial Activities</t>
  </si>
  <si>
    <t>Housing estate expenditure</t>
  </si>
  <si>
    <t>4g</t>
  </si>
  <si>
    <t>Financial Instrument</t>
  </si>
  <si>
    <t>Motor vehicle</t>
  </si>
  <si>
    <t>05.06.01100</t>
  </si>
  <si>
    <t>Accumulated Depreciation Motor vehicle</t>
  </si>
  <si>
    <t>05.07.01100</t>
  </si>
  <si>
    <t>Insurnace Activities</t>
  </si>
  <si>
    <t>Land</t>
  </si>
  <si>
    <t>4h</t>
  </si>
  <si>
    <t>Fair Value On Financial Assests Through P&amp;L</t>
  </si>
  <si>
    <t>Motor vehicle (bus, truck &amp; mass transit coach)</t>
  </si>
  <si>
    <t>05.06.01200</t>
  </si>
  <si>
    <t>Accumulated Depreciation Motor vehicle (bus, truck &amp; mass transit coach)</t>
  </si>
  <si>
    <t>05.07.01200</t>
  </si>
  <si>
    <t>Real Estate Activities</t>
  </si>
  <si>
    <t>ranching and plantation</t>
  </si>
  <si>
    <t>4i</t>
  </si>
  <si>
    <t>Income From Non Pioneer Business</t>
  </si>
  <si>
    <t>Tools &amp; Equipments</t>
  </si>
  <si>
    <t>05.06.01300</t>
  </si>
  <si>
    <t>Accumulated Depreciation Tools &amp; Equipments</t>
  </si>
  <si>
    <t>05.07.01300</t>
  </si>
  <si>
    <t>Professional, Scientific &amp; Technical Activities</t>
  </si>
  <si>
    <t>software</t>
  </si>
  <si>
    <t>4j</t>
  </si>
  <si>
    <t>Gain On Forward Exchange Contract Realised</t>
  </si>
  <si>
    <t>Office Equipment</t>
  </si>
  <si>
    <t>05.06.01400</t>
  </si>
  <si>
    <t>Accumulated Depreciation Office Equipment</t>
  </si>
  <si>
    <t>05.07.01400</t>
  </si>
  <si>
    <t>Administrative &amp; Support Activities</t>
  </si>
  <si>
    <t>4k</t>
  </si>
  <si>
    <t>Realized Foreign Exchange Gain</t>
  </si>
  <si>
    <t>Medical equipments</t>
  </si>
  <si>
    <t>05.06.01500</t>
  </si>
  <si>
    <t>Accumulated Depreciation Medical equipments</t>
  </si>
  <si>
    <t>05.07.01500</t>
  </si>
  <si>
    <t>Education</t>
  </si>
  <si>
    <t>4l</t>
  </si>
  <si>
    <t>Insurance Claim</t>
  </si>
  <si>
    <t>Household equipments</t>
  </si>
  <si>
    <t>05.06.01600</t>
  </si>
  <si>
    <t>Accumulated Depreciation Household equipments</t>
  </si>
  <si>
    <t>05.07.01600</t>
  </si>
  <si>
    <t>Oil &amp; Gas</t>
  </si>
  <si>
    <t>4m</t>
  </si>
  <si>
    <t xml:space="preserve">Computer hardware </t>
  </si>
  <si>
    <t>05.06.01700</t>
  </si>
  <si>
    <t xml:space="preserve">Accumulated Depreciation Computer hardware </t>
  </si>
  <si>
    <t>05.07.01700</t>
  </si>
  <si>
    <t>NGOs, NFPOs, Religious Institutions</t>
  </si>
  <si>
    <t>4n</t>
  </si>
  <si>
    <t>Lease Financing</t>
  </si>
  <si>
    <t xml:space="preserve">Office fixtures </t>
  </si>
  <si>
    <t>05.06.01800</t>
  </si>
  <si>
    <t xml:space="preserve">Accumulated Depreciation Office fixtures </t>
  </si>
  <si>
    <t>05.07.01800</t>
  </si>
  <si>
    <t>Art, Entertainment &amp; Recreation</t>
  </si>
  <si>
    <t>4o</t>
  </si>
  <si>
    <t>Non Taxable Revenue</t>
  </si>
  <si>
    <t>Furniture and fittings</t>
  </si>
  <si>
    <t>05.06.01900</t>
  </si>
  <si>
    <t>Accumulated Depreciation Furniture and fittings</t>
  </si>
  <si>
    <t>05.07.01900</t>
  </si>
  <si>
    <t>4p</t>
  </si>
  <si>
    <t>Gain On Sale Of Asset</t>
  </si>
  <si>
    <t>Asset under construction</t>
  </si>
  <si>
    <t>05.06.02000</t>
  </si>
  <si>
    <t>Accumulated Depreciation Capital Work in Progress/ Asset under construction</t>
  </si>
  <si>
    <t>05.07.02000</t>
  </si>
  <si>
    <t>4q</t>
  </si>
  <si>
    <t>Capital Work in Progress</t>
  </si>
  <si>
    <t>05.06.02100</t>
  </si>
  <si>
    <t>Accumulated Depreciation Agricultural Plantations</t>
  </si>
  <si>
    <t>05.07.02100</t>
  </si>
  <si>
    <t>4r</t>
  </si>
  <si>
    <t>Charges On Letter Of Credit Facilities</t>
  </si>
  <si>
    <t>Agricultural Plantations ( Bearers Plants)</t>
  </si>
  <si>
    <t>05.06.02200</t>
  </si>
  <si>
    <t>Accumulated Depreciation Biological Assets (poultry,fishery &amp; other livestock etc)</t>
  </si>
  <si>
    <t>05.07.02200</t>
  </si>
  <si>
    <t>4s</t>
  </si>
  <si>
    <t>Foreign Exchange Loss</t>
  </si>
  <si>
    <t>Biological Assets (poultry, fisheries &amp; other livestock etc)</t>
  </si>
  <si>
    <t>05.06.02300</t>
  </si>
  <si>
    <t>Accumulated Depreciation Other plant, properties and equipments</t>
  </si>
  <si>
    <t>05.07.02300</t>
  </si>
  <si>
    <t>4t</t>
  </si>
  <si>
    <t>Other Taxable Income</t>
  </si>
  <si>
    <t>Petroleum Development cost</t>
  </si>
  <si>
    <t>05.06.02400</t>
  </si>
  <si>
    <t>Distribution networks assets</t>
  </si>
  <si>
    <t>05.06.02500</t>
  </si>
  <si>
    <t>Leasehold improvement</t>
  </si>
  <si>
    <t>05.06.02600</t>
  </si>
  <si>
    <t>6a</t>
  </si>
  <si>
    <t>Salary And Wages</t>
  </si>
  <si>
    <t>Other plant, properties and equipments</t>
  </si>
  <si>
    <t>05.06.02700</t>
  </si>
  <si>
    <t>6b</t>
  </si>
  <si>
    <t>Repairs And Maintenance</t>
  </si>
  <si>
    <t>6c</t>
  </si>
  <si>
    <t>Rent</t>
  </si>
  <si>
    <t>6d</t>
  </si>
  <si>
    <t>Research And Development Cost</t>
  </si>
  <si>
    <t>6e</t>
  </si>
  <si>
    <t>6f</t>
  </si>
  <si>
    <t>Rates</t>
  </si>
  <si>
    <t>6g</t>
  </si>
  <si>
    <t>6h</t>
  </si>
  <si>
    <t>Management/Technical Fees</t>
  </si>
  <si>
    <t>6i</t>
  </si>
  <si>
    <t>6j</t>
  </si>
  <si>
    <t>Donations</t>
  </si>
  <si>
    <t>6k</t>
  </si>
  <si>
    <t>Professional Fees</t>
  </si>
  <si>
    <t>6l</t>
  </si>
  <si>
    <t>Commision Paid</t>
  </si>
  <si>
    <t>6m</t>
  </si>
  <si>
    <t>Realized Foreign Exchange Loss</t>
  </si>
  <si>
    <t>6n</t>
  </si>
  <si>
    <t>Loss On Sale Of Fixed Asset</t>
  </si>
  <si>
    <t>6o</t>
  </si>
  <si>
    <t>Bank Charges</t>
  </si>
  <si>
    <t>6p</t>
  </si>
  <si>
    <t>6q</t>
  </si>
  <si>
    <t>6r</t>
  </si>
  <si>
    <t>Impairment Charge</t>
  </si>
  <si>
    <t>6s</t>
  </si>
  <si>
    <t>Legal Fees</t>
  </si>
  <si>
    <t>6t</t>
  </si>
  <si>
    <t>Advertisment</t>
  </si>
  <si>
    <t>6u</t>
  </si>
  <si>
    <t>Consultancy Fees</t>
  </si>
  <si>
    <t>6v</t>
  </si>
  <si>
    <t>6w</t>
  </si>
  <si>
    <t>Security Expenses</t>
  </si>
  <si>
    <t>6x</t>
  </si>
  <si>
    <t>Training &amp; Development</t>
  </si>
  <si>
    <t>6y</t>
  </si>
  <si>
    <t>Fuel &amp; Diesel</t>
  </si>
  <si>
    <t>6z</t>
  </si>
  <si>
    <t>-</t>
  </si>
  <si>
    <t>Freight &amp; Transport Expenses</t>
  </si>
  <si>
    <t>Insurance Expenses</t>
  </si>
  <si>
    <t>Travel &amp; Transport Expenses</t>
  </si>
  <si>
    <t xml:space="preserve">Telephone &amp; Communication </t>
  </si>
  <si>
    <t>Statinery &amp; Printing</t>
  </si>
  <si>
    <t>Bad Debt</t>
  </si>
  <si>
    <t>Hotel &amp; Accomodation</t>
  </si>
  <si>
    <t>Accountancy &amp; Audit Fee</t>
  </si>
  <si>
    <t>Licence Fees</t>
  </si>
  <si>
    <t>Publication Cost</t>
  </si>
  <si>
    <t>Other Operating Expenses 
(Describe The Head Of Expenditurse/Expenses</t>
  </si>
  <si>
    <t xml:space="preserve"> Other Comprehensive Income </t>
  </si>
  <si>
    <t>11a</t>
  </si>
  <si>
    <t>11b</t>
  </si>
  <si>
    <t xml:space="preserve">Unrealised Gain Or Loss </t>
  </si>
  <si>
    <t>11c</t>
  </si>
  <si>
    <t>11d</t>
  </si>
  <si>
    <t>11e</t>
  </si>
  <si>
    <t>11f</t>
  </si>
  <si>
    <t>11g</t>
  </si>
  <si>
    <t>Other Comprehensive Income 
(Specify Each 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</si>
</sst>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6" formatCode="_-* #,##0.00_-;\-* #,##0.00_-;_-* &quot;-&quot;??_-;_-@_-"/>
    <numFmt numFmtId="168" formatCode="0000.0000"/>
    <numFmt numFmtId="169" formatCode="&quot;₦&quot;#,##0.00"/>
    <numFmt numFmtId="170" formatCode="0.0000"/>
  </numFmts>
  <fonts count="62" x14ac:knownFonts="1">
    <font>
      <sz val="11"/>
      <name val="Calibri"/>
      <charset val="134"/>
    </font>
    <font>
      <sz val="12"/>
      <color theme="1"/>
      <name val="Calibri"/>
      <charset val="134"/>
      <scheme val="minor"/>
    </font>
    <font>
      <sz val="11"/>
      <color theme="1"/>
      <name val="Calibri"/>
      <charset val="134"/>
      <scheme val="minor"/>
    </font>
    <font>
      <sz val="20"/>
      <name val="Calibri"/>
      <charset val="134"/>
    </font>
    <font>
      <sz val="22"/>
      <name val="Calibri"/>
      <charset val="134"/>
    </font>
    <font>
      <sz val="14"/>
      <color theme="1"/>
      <name val="Calibri"/>
      <charset val="134"/>
    </font>
    <font>
      <sz val="14"/>
      <color rgb="FF000000"/>
      <name val="Tahoma"/>
      <charset val="134"/>
    </font>
    <font>
      <sz val="14"/>
      <color rgb="FF231F20"/>
      <name val="Tahoma"/>
      <charset val="134"/>
    </font>
    <font>
      <b/>
      <sz val="20"/>
      <color theme="0"/>
      <name val="Arial Rounded MT Bold"/>
      <charset val="134"/>
    </font>
    <font>
      <b/>
      <sz val="24"/>
      <color theme="0"/>
      <name val="Arial Rounded MT Bold"/>
      <charset val="134"/>
    </font>
    <font>
      <sz val="18"/>
      <color rgb="FF000000"/>
      <name val="Arial Rounded MT Bold"/>
      <charset val="134"/>
    </font>
    <font>
      <b/>
      <sz val="18"/>
      <color rgb="FF000000"/>
      <name val="Arial Rounded MT Bold"/>
      <charset val="134"/>
    </font>
    <font>
      <b/>
      <sz val="16"/>
      <color rgb="FF000000"/>
      <name val="Arial Rounded MT Bold"/>
      <charset val="134"/>
    </font>
    <font>
      <sz val="18"/>
      <color rgb="FF231F20"/>
      <name val="Arial Rounded MT Bold"/>
      <charset val="134"/>
    </font>
    <font>
      <sz val="18"/>
      <color indexed="8"/>
      <name val="Arial Rounded MT Bold"/>
      <charset val="134"/>
    </font>
    <font>
      <sz val="18"/>
      <name val="Arial Rounded MT Bold"/>
      <charset val="134"/>
    </font>
    <font>
      <sz val="11"/>
      <color rgb="FF000000"/>
      <name val="Arial Rounded MT Bold"/>
      <charset val="134"/>
    </font>
    <font>
      <sz val="20"/>
      <color rgb="FFFFFFFF"/>
      <name val="Arial Rounded MT Bold"/>
      <charset val="134"/>
    </font>
    <font>
      <sz val="16"/>
      <color rgb="FF000000"/>
      <name val="Arial Rounded MT Bold"/>
      <charset val="134"/>
    </font>
    <font>
      <b/>
      <sz val="18"/>
      <color rgb="FFFFFFFF"/>
      <name val="Arial Rounded MT Bold"/>
      <charset val="134"/>
    </font>
    <font>
      <b/>
      <sz val="18"/>
      <name val="Arial Rounded MT Bold"/>
      <charset val="134"/>
    </font>
    <font>
      <b/>
      <sz val="20"/>
      <color rgb="FF000000"/>
      <name val="Arial Rounded MT Bold"/>
      <charset val="134"/>
    </font>
    <font>
      <sz val="20"/>
      <color rgb="FF000000"/>
      <name val="Calibri"/>
      <charset val="134"/>
    </font>
    <font>
      <sz val="24"/>
      <color rgb="FFFFFFFF"/>
      <name val="Arial Rounded MT Bold"/>
      <charset val="134"/>
    </font>
    <font>
      <sz val="24"/>
      <color rgb="FF000000"/>
      <name val="Arial Rounded MT Bold"/>
      <charset val="134"/>
    </font>
    <font>
      <sz val="18"/>
      <color rgb="FF000000"/>
      <name val="Calibri"/>
      <charset val="134"/>
    </font>
    <font>
      <b/>
      <sz val="22"/>
      <color rgb="FFFFFFFF"/>
      <name val="Arial Rounded MT Bold"/>
      <charset val="134"/>
    </font>
    <font>
      <b/>
      <sz val="16"/>
      <color theme="1"/>
      <name val="Arial Rounded MT Bold"/>
      <charset val="134"/>
    </font>
    <font>
      <b/>
      <sz val="18"/>
      <color theme="1"/>
      <name val="Arial Rounded MT Bold"/>
      <charset val="134"/>
    </font>
    <font>
      <sz val="18"/>
      <color rgb="FFFFFFFF"/>
      <name val="Arial Rounded MT Bold"/>
      <charset val="134"/>
    </font>
    <font>
      <b/>
      <sz val="26"/>
      <color rgb="FFFFFFFF"/>
      <name val="Arial Rounded MT Bold"/>
      <charset val="134"/>
    </font>
    <font>
      <b/>
      <sz val="28"/>
      <color rgb="FFFFFFFF"/>
      <name val="Arial Rounded MT Bold"/>
      <charset val="134"/>
    </font>
    <font>
      <sz val="11"/>
      <color theme="1"/>
      <name val="Arial Rounded MT Bold"/>
      <charset val="134"/>
    </font>
    <font>
      <sz val="20"/>
      <color rgb="FF000000"/>
      <name val="Arial Rounded MT Bold"/>
      <charset val="134"/>
    </font>
    <font>
      <b/>
      <sz val="20"/>
      <name val="Arial Rounded MT Bold"/>
      <charset val="134"/>
    </font>
    <font>
      <b/>
      <sz val="22"/>
      <color rgb="FF000000"/>
      <name val="Arial Rounded MT Bold"/>
      <charset val="134"/>
    </font>
    <font>
      <b/>
      <sz val="26"/>
      <color rgb="FF000000"/>
      <name val="Arial Rounded MT Bold"/>
      <charset val="134"/>
    </font>
    <font>
      <b/>
      <sz val="20"/>
      <color rgb="FFFFFFFF"/>
      <name val="Arial Rounded MT Bold"/>
      <charset val="134"/>
    </font>
    <font>
      <b/>
      <sz val="24"/>
      <color rgb="FF000000"/>
      <name val="Arial Rounded MT Bold"/>
      <charset val="134"/>
    </font>
    <font>
      <b/>
      <strike/>
      <sz val="20"/>
      <color rgb="FF000000"/>
      <name val="Arial Rounded MT Bold"/>
      <charset val="134"/>
    </font>
    <font>
      <b/>
      <sz val="36"/>
      <color rgb="FFFFFFFF"/>
      <name val="Arial Rounded MT Bold"/>
      <charset val="134"/>
    </font>
    <font>
      <sz val="36"/>
      <color rgb="FFFFFFFF"/>
      <name val="Arial Rounded MT Bold"/>
      <charset val="134"/>
    </font>
    <font>
      <b/>
      <sz val="20"/>
      <color rgb="FFFF0000"/>
      <name val="Arial Rounded MT Bold"/>
      <charset val="134"/>
    </font>
    <font>
      <sz val="28"/>
      <color rgb="FFFFFFFF"/>
      <name val="Arial Rounded MT Bold"/>
      <charset val="134"/>
    </font>
    <font>
      <sz val="26"/>
      <color rgb="FF000000"/>
      <name val="Arial Rounded MT Bold"/>
      <charset val="134"/>
    </font>
    <font>
      <sz val="16"/>
      <color theme="0"/>
      <name val="Arial Rounded MT Bold"/>
      <charset val="134"/>
    </font>
    <font>
      <sz val="11"/>
      <name val="Arial Rounded MT Bold"/>
      <charset val="134"/>
    </font>
    <font>
      <b/>
      <sz val="11"/>
      <color theme="0"/>
      <name val="Arial Rounded MT Bold"/>
      <charset val="134"/>
    </font>
    <font>
      <sz val="18"/>
      <name val="Calibri"/>
      <charset val="134"/>
    </font>
    <font>
      <sz val="20"/>
      <name val="Arial Rounded MT Bold"/>
      <charset val="134"/>
    </font>
    <font>
      <b/>
      <sz val="20"/>
      <color indexed="8"/>
      <name val="Arial Rounded MT Bold"/>
      <charset val="134"/>
    </font>
    <font>
      <sz val="20"/>
      <color indexed="8"/>
      <name val="Arial Rounded MT Bold"/>
      <charset val="134"/>
    </font>
    <font>
      <sz val="11"/>
      <color rgb="FF000000"/>
      <name val="Calibri"/>
      <charset val="134"/>
    </font>
    <font>
      <sz val="12"/>
      <color rgb="FF000000"/>
      <name val="Aptos Narrow"/>
      <charset val="134"/>
    </font>
    <font>
      <u/>
      <sz val="11"/>
      <color theme="10"/>
      <name val="Calibri"/>
      <charset val="134"/>
      <scheme val="minor"/>
    </font>
    <font>
      <sz val="11"/>
      <color rgb="FF000000"/>
      <name val="Aptos Narrow"/>
      <charset val="134"/>
    </font>
    <font>
      <sz val="12"/>
      <name val="Aptos Narrow"/>
      <charset val="134"/>
    </font>
    <font>
      <sz val="18"/>
      <color theme="0"/>
      <name val="Arial Rounded MT Bold"/>
      <charset val="134"/>
    </font>
    <font>
      <b/>
      <sz val="18"/>
      <color theme="0"/>
      <name val="Arial Rounded MT Bold"/>
      <charset val="134"/>
    </font>
    <font>
      <b/>
      <sz val="18"/>
      <color rgb="FF941100"/>
      <name val="Arial Rounded MT Bold"/>
      <charset val="134"/>
    </font>
    <font>
      <b/>
      <sz val="18"/>
      <color rgb="FFC00000"/>
      <name val="Arial Rounded MT Bold"/>
      <charset val="134"/>
    </font>
    <font>
      <b/>
      <sz val="18"/>
      <color rgb="FFFF0000"/>
      <name val="Arial Rounded MT Bold"/>
      <charset val="134"/>
    </font>
  </fonts>
  <fills count="12">
    <fill>
      <patternFill patternType="none"/>
    </fill>
    <fill>
      <patternFill patternType="gray125"/>
    </fill>
    <fill>
      <patternFill patternType="solid">
        <fgColor rgb="FFFFFFFF"/>
        <bgColor indexed="64"/>
      </patternFill>
    </fill>
    <fill>
      <patternFill patternType="solid">
        <fgColor rgb="FF941100"/>
        <bgColor indexed="64"/>
      </patternFill>
    </fill>
    <fill>
      <patternFill patternType="solid">
        <fgColor theme="0"/>
        <bgColor indexed="64"/>
      </patternFill>
    </fill>
    <fill>
      <patternFill patternType="solid">
        <fgColor theme="0" tint="-4.9989318521683403E-2"/>
        <bgColor indexed="64"/>
      </patternFill>
    </fill>
    <fill>
      <patternFill patternType="solid">
        <fgColor rgb="FFFAE2D5"/>
        <bgColor indexed="64"/>
      </patternFill>
    </fill>
    <fill>
      <patternFill patternType="solid">
        <fgColor rgb="FFF2F2F2"/>
        <bgColor indexed="64"/>
      </patternFill>
    </fill>
    <fill>
      <patternFill patternType="solid">
        <fgColor theme="0" tint="-0.249977111117893"/>
        <bgColor indexed="64"/>
      </patternFill>
    </fill>
    <fill>
      <patternFill patternType="solid">
        <fgColor rgb="FFBFBFBF"/>
        <bgColor indexed="64"/>
      </patternFill>
    </fill>
    <fill>
      <patternFill patternType="solid">
        <fgColor rgb="FFD8D8D8"/>
        <bgColor indexed="64"/>
      </patternFill>
    </fill>
    <fill>
      <patternFill patternType="solid">
        <fgColor rgb="FF941100"/>
        <bgColor indexed="3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000000"/>
      </left>
      <right style="thin">
        <color auto="1"/>
      </right>
      <top/>
      <bottom style="thin">
        <color auto="1"/>
      </bottom>
      <diagonal/>
    </border>
    <border>
      <left style="thin">
        <color auto="1"/>
      </left>
      <right/>
      <top style="thin">
        <color auto="1"/>
      </top>
      <bottom style="thin">
        <color auto="1"/>
      </bottom>
      <diagonal/>
    </border>
    <border>
      <left/>
      <right style="medium">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diagonal/>
    </border>
    <border>
      <left style="thin">
        <color auto="1"/>
      </left>
      <right style="medium">
        <color auto="1"/>
      </right>
      <top/>
      <bottom style="thin">
        <color auto="1"/>
      </bottom>
      <diagonal/>
    </border>
    <border>
      <left style="thin">
        <color auto="1"/>
      </left>
      <right/>
      <top style="thin">
        <color auto="1"/>
      </top>
      <bottom/>
      <diagonal/>
    </border>
    <border>
      <left style="thin">
        <color auto="1"/>
      </left>
      <right/>
      <top style="thin">
        <color auto="1"/>
      </top>
      <bottom style="medium">
        <color auto="1"/>
      </bottom>
      <diagonal/>
    </border>
    <border>
      <left style="medium">
        <color auto="1"/>
      </left>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diagonal/>
    </border>
    <border>
      <left style="medium">
        <color auto="1"/>
      </left>
      <right/>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style="thin">
        <color indexed="8"/>
      </top>
      <bottom style="thin">
        <color indexed="8"/>
      </bottom>
      <diagonal/>
    </border>
    <border>
      <left style="medium">
        <color auto="1"/>
      </left>
      <right style="medium">
        <color auto="1"/>
      </right>
      <top/>
      <bottom/>
      <diagonal/>
    </border>
  </borders>
  <cellStyleXfs count="12">
    <xf numFmtId="0" fontId="0" fillId="0" borderId="0">
      <alignment vertical="center"/>
    </xf>
    <xf numFmtId="166" fontId="52" fillId="0" borderId="0">
      <alignment vertical="top"/>
      <protection locked="0"/>
    </xf>
    <xf numFmtId="166" fontId="53" fillId="0" borderId="0">
      <protection locked="0"/>
    </xf>
    <xf numFmtId="0" fontId="54" fillId="0" borderId="0" applyNumberFormat="0" applyFill="0" applyBorder="0" applyAlignment="0" applyProtection="0"/>
    <xf numFmtId="0" fontId="55" fillId="0" borderId="0">
      <protection locked="0"/>
    </xf>
    <xf numFmtId="0" fontId="56" fillId="0" borderId="0">
      <protection locked="0"/>
    </xf>
    <xf numFmtId="0" fontId="56" fillId="0" borderId="0">
      <alignment vertical="center"/>
    </xf>
    <xf numFmtId="0" fontId="1" fillId="0" borderId="0"/>
    <xf numFmtId="0" fontId="1" fillId="0" borderId="0"/>
    <xf numFmtId="0" fontId="1" fillId="0" borderId="0"/>
    <xf numFmtId="0" fontId="2" fillId="0" borderId="0"/>
    <xf numFmtId="9" fontId="1" fillId="0" borderId="0" applyFont="0" applyFill="0" applyBorder="0" applyAlignment="0" applyProtection="0"/>
  </cellStyleXfs>
  <cellXfs count="387">
    <xf numFmtId="0" fontId="0" fillId="0" borderId="0" xfId="0">
      <alignment vertical="center"/>
    </xf>
    <xf numFmtId="0" fontId="1" fillId="0" borderId="0" xfId="7"/>
    <xf numFmtId="0" fontId="1" fillId="0" borderId="0" xfId="7" applyAlignment="1">
      <alignment horizontal="center"/>
    </xf>
    <xf numFmtId="0" fontId="2" fillId="0" borderId="0" xfId="10" applyAlignment="1">
      <alignment vertical="center"/>
    </xf>
    <xf numFmtId="0" fontId="3" fillId="0" borderId="1" xfId="10" applyFont="1" applyBorder="1" applyAlignment="1">
      <alignment horizontal="left" vertical="center" indent="2"/>
    </xf>
    <xf numFmtId="0" fontId="4" fillId="0" borderId="2" xfId="10" applyFont="1" applyBorder="1" applyAlignment="1">
      <alignment horizontal="left" vertical="center" indent="2"/>
    </xf>
    <xf numFmtId="14" fontId="1" fillId="0" borderId="0" xfId="7" applyNumberFormat="1"/>
    <xf numFmtId="0" fontId="5" fillId="0" borderId="0" xfId="7" applyFont="1" applyAlignment="1">
      <alignment horizontal="center"/>
    </xf>
    <xf numFmtId="0" fontId="5" fillId="0" borderId="0" xfId="7" applyFont="1"/>
    <xf numFmtId="0" fontId="6" fillId="0" borderId="1" xfId="10" applyFont="1" applyBorder="1"/>
    <xf numFmtId="0" fontId="6" fillId="2" borderId="1" xfId="10" applyFont="1" applyFill="1" applyBorder="1"/>
    <xf numFmtId="0" fontId="7" fillId="0" borderId="1" xfId="10" applyFont="1" applyBorder="1" applyAlignment="1">
      <alignment horizontal="left" vertical="top" wrapText="1"/>
    </xf>
    <xf numFmtId="0" fontId="5" fillId="0" borderId="0" xfId="7" applyFont="1" applyAlignment="1">
      <alignment wrapText="1"/>
    </xf>
    <xf numFmtId="0" fontId="2" fillId="0" borderId="0" xfId="10"/>
    <xf numFmtId="4" fontId="9" fillId="3" borderId="5" xfId="6" applyNumberFormat="1" applyFont="1" applyFill="1" applyBorder="1" applyAlignment="1">
      <alignment horizontal="center" vertical="center"/>
    </xf>
    <xf numFmtId="44" fontId="9" fillId="3" borderId="6" xfId="6" applyNumberFormat="1" applyFont="1" applyFill="1" applyBorder="1" applyAlignment="1">
      <alignment horizontal="center" vertical="center"/>
    </xf>
    <xf numFmtId="4" fontId="9" fillId="3" borderId="1" xfId="6" applyNumberFormat="1" applyFont="1" applyFill="1" applyBorder="1" applyAlignment="1">
      <alignment horizontal="center" vertical="center"/>
    </xf>
    <xf numFmtId="4" fontId="9" fillId="3" borderId="1" xfId="6" applyNumberFormat="1" applyFont="1" applyFill="1" applyBorder="1" applyAlignment="1" applyProtection="1">
      <alignment horizontal="center" vertical="center"/>
      <protection hidden="1"/>
    </xf>
    <xf numFmtId="0" fontId="10" fillId="0" borderId="1" xfId="0" applyFont="1" applyBorder="1" applyAlignment="1">
      <alignment horizontal="left"/>
    </xf>
    <xf numFmtId="4" fontId="11" fillId="0" borderId="1" xfId="6" applyNumberFormat="1" applyFont="1" applyBorder="1" applyAlignment="1" applyProtection="1">
      <alignment horizontal="left" indent="4"/>
      <protection locked="0"/>
    </xf>
    <xf numFmtId="2" fontId="12" fillId="2" borderId="8" xfId="6" applyNumberFormat="1" applyFont="1" applyFill="1" applyBorder="1" applyAlignment="1" applyProtection="1">
      <alignment horizontal="center" vertical="center"/>
      <protection locked="0"/>
    </xf>
    <xf numFmtId="0" fontId="10" fillId="0" borderId="1" xfId="0" applyFont="1" applyBorder="1" applyAlignment="1"/>
    <xf numFmtId="0" fontId="2" fillId="0" borderId="9" xfId="10" applyBorder="1"/>
    <xf numFmtId="0" fontId="13" fillId="0" borderId="1" xfId="0" applyFont="1" applyBorder="1" applyAlignment="1">
      <alignment horizontal="left" vertical="top" wrapText="1"/>
    </xf>
    <xf numFmtId="4" fontId="11" fillId="0" borderId="3" xfId="6" applyNumberFormat="1" applyFont="1" applyBorder="1" applyAlignment="1" applyProtection="1">
      <alignment horizontal="left" indent="4"/>
      <protection locked="0"/>
    </xf>
    <xf numFmtId="0" fontId="10" fillId="2" borderId="1" xfId="0" applyFont="1" applyFill="1" applyBorder="1" applyAlignment="1"/>
    <xf numFmtId="49" fontId="14" fillId="4" borderId="3" xfId="10" applyNumberFormat="1" applyFont="1" applyFill="1" applyBorder="1"/>
    <xf numFmtId="4" fontId="11" fillId="0" borderId="3" xfId="5" applyNumberFormat="1" applyFont="1" applyBorder="1" applyAlignment="1">
      <alignment horizontal="left" indent="4"/>
      <protection locked="0"/>
    </xf>
    <xf numFmtId="0" fontId="10" fillId="5" borderId="1" xfId="10" applyFont="1" applyFill="1" applyBorder="1" applyAlignment="1">
      <alignment horizontal="left" vertical="center"/>
    </xf>
    <xf numFmtId="0" fontId="15" fillId="5" borderId="1" xfId="10" applyFont="1" applyFill="1" applyBorder="1" applyAlignment="1">
      <alignment horizontal="left" vertical="center"/>
    </xf>
    <xf numFmtId="0" fontId="16" fillId="2" borderId="0" xfId="0" applyFont="1" applyFill="1" applyAlignment="1"/>
    <xf numFmtId="0" fontId="16" fillId="2" borderId="0" xfId="0" applyFont="1" applyFill="1" applyAlignment="1">
      <alignment horizontal="right"/>
    </xf>
    <xf numFmtId="0" fontId="17" fillId="2" borderId="13" xfId="0" applyFont="1" applyFill="1" applyBorder="1" applyAlignment="1">
      <alignment horizontal="center" vertical="center" wrapText="1"/>
    </xf>
    <xf numFmtId="0" fontId="17" fillId="2" borderId="0" xfId="0" applyFont="1" applyFill="1" applyAlignment="1">
      <alignment horizontal="left" vertical="center" wrapText="1" indent="3"/>
    </xf>
    <xf numFmtId="0" fontId="17" fillId="2" borderId="0" xfId="0" applyFont="1" applyFill="1" applyAlignment="1">
      <alignment horizontal="right" vertical="center" wrapText="1" indent="2"/>
    </xf>
    <xf numFmtId="0" fontId="17" fillId="2" borderId="9" xfId="0" applyFont="1" applyFill="1" applyBorder="1" applyAlignment="1">
      <alignment horizontal="right" vertical="center" wrapText="1" indent="2"/>
    </xf>
    <xf numFmtId="0" fontId="18" fillId="2" borderId="13" xfId="0" applyFont="1" applyFill="1" applyBorder="1" applyAlignment="1">
      <alignment horizontal="center" vertical="center" wrapText="1"/>
    </xf>
    <xf numFmtId="0" fontId="18" fillId="2" borderId="0" xfId="0" applyFont="1" applyFill="1" applyAlignment="1">
      <alignment horizontal="center" vertical="center" wrapText="1"/>
    </xf>
    <xf numFmtId="0" fontId="18" fillId="2" borderId="0" xfId="0" applyFont="1" applyFill="1" applyAlignment="1">
      <alignment horizontal="right" vertical="center" wrapText="1"/>
    </xf>
    <xf numFmtId="0" fontId="18" fillId="2" borderId="9" xfId="0" applyFont="1" applyFill="1" applyBorder="1" applyAlignment="1">
      <alignment horizontal="right" vertical="center" wrapText="1"/>
    </xf>
    <xf numFmtId="0" fontId="10" fillId="2" borderId="13" xfId="0" applyFont="1" applyFill="1" applyBorder="1" applyAlignment="1">
      <alignment horizontal="center" vertical="center" wrapText="1"/>
    </xf>
    <xf numFmtId="0" fontId="10" fillId="2" borderId="0" xfId="0" applyFont="1" applyFill="1" applyAlignment="1">
      <alignment horizontal="left" vertical="center" wrapText="1" indent="3"/>
    </xf>
    <xf numFmtId="169" fontId="10" fillId="2" borderId="0" xfId="0" applyNumberFormat="1" applyFont="1" applyFill="1" applyAlignment="1">
      <alignment horizontal="right" vertical="center" wrapText="1" indent="2"/>
    </xf>
    <xf numFmtId="0" fontId="10" fillId="2" borderId="9" xfId="0" applyFont="1" applyFill="1" applyBorder="1" applyAlignment="1">
      <alignment horizontal="right" vertical="center" wrapText="1"/>
    </xf>
    <xf numFmtId="0" fontId="10" fillId="0" borderId="14" xfId="0" applyFont="1" applyBorder="1" applyAlignment="1">
      <alignment horizontal="center" vertical="center"/>
    </xf>
    <xf numFmtId="4" fontId="19" fillId="3" borderId="2" xfId="0" applyNumberFormat="1" applyFont="1" applyFill="1" applyBorder="1" applyAlignment="1">
      <alignment horizontal="right" vertical="center"/>
    </xf>
    <xf numFmtId="0" fontId="19" fillId="3" borderId="1" xfId="0" applyFont="1" applyFill="1" applyBorder="1" applyAlignment="1">
      <alignment horizontal="left" vertical="center" indent="1"/>
    </xf>
    <xf numFmtId="0" fontId="19" fillId="3" borderId="1" xfId="0" applyFont="1" applyFill="1" applyBorder="1" applyAlignment="1">
      <alignment horizontal="right" vertical="center" indent="1"/>
    </xf>
    <xf numFmtId="0" fontId="19" fillId="3" borderId="2" xfId="0" applyFont="1" applyFill="1" applyBorder="1" applyAlignment="1">
      <alignment horizontal="right" vertical="center" indent="1"/>
    </xf>
    <xf numFmtId="4" fontId="21" fillId="7" borderId="2" xfId="0" applyNumberFormat="1" applyFont="1" applyFill="1" applyBorder="1" applyAlignment="1" applyProtection="1">
      <alignment horizontal="right" vertical="center" wrapText="1" indent="2"/>
      <protection hidden="1"/>
    </xf>
    <xf numFmtId="0" fontId="10" fillId="0" borderId="8" xfId="0" applyFont="1" applyBorder="1" applyAlignment="1">
      <alignment horizontal="left" indent="4"/>
    </xf>
    <xf numFmtId="0" fontId="10" fillId="0" borderId="15" xfId="0" applyFont="1" applyBorder="1" applyAlignment="1"/>
    <xf numFmtId="0" fontId="10" fillId="0" borderId="1" xfId="0" applyFont="1" applyBorder="1" applyAlignment="1">
      <alignment horizontal="left" vertical="center" indent="4"/>
    </xf>
    <xf numFmtId="4" fontId="11" fillId="0" borderId="1" xfId="0" applyNumberFormat="1" applyFont="1" applyBorder="1" applyAlignment="1" applyProtection="1">
      <alignment horizontal="right" vertical="center" wrapText="1" indent="2"/>
      <protection locked="0"/>
    </xf>
    <xf numFmtId="0" fontId="20" fillId="0" borderId="1" xfId="0" applyFont="1" applyBorder="1" applyAlignment="1" applyProtection="1">
      <alignment horizontal="left" vertical="center" indent="4"/>
      <protection locked="0"/>
    </xf>
    <xf numFmtId="0" fontId="10" fillId="2" borderId="1" xfId="0" applyFont="1" applyFill="1" applyBorder="1" applyAlignment="1">
      <alignment horizontal="left" vertical="center" indent="4"/>
    </xf>
    <xf numFmtId="4" fontId="11" fillId="0" borderId="3" xfId="0" applyNumberFormat="1" applyFont="1" applyBorder="1" applyAlignment="1" applyProtection="1">
      <alignment horizontal="right" vertical="center" wrapText="1" indent="2"/>
      <protection locked="0"/>
    </xf>
    <xf numFmtId="0" fontId="10" fillId="0" borderId="21" xfId="0" applyFont="1" applyBorder="1" applyAlignment="1">
      <alignment horizontal="center" vertical="center"/>
    </xf>
    <xf numFmtId="4" fontId="21" fillId="7" borderId="23" xfId="0" applyNumberFormat="1" applyFont="1" applyFill="1" applyBorder="1" applyAlignment="1" applyProtection="1">
      <alignment horizontal="right" vertical="center" wrapText="1" indent="2"/>
      <protection hidden="1"/>
    </xf>
    <xf numFmtId="4" fontId="19" fillId="3" borderId="2" xfId="0" applyNumberFormat="1" applyFont="1" applyFill="1" applyBorder="1" applyAlignment="1" applyProtection="1">
      <alignment horizontal="right" vertical="center"/>
      <protection hidden="1"/>
    </xf>
    <xf numFmtId="0" fontId="2" fillId="5" borderId="0" xfId="10" applyFill="1"/>
    <xf numFmtId="0" fontId="17" fillId="2" borderId="13" xfId="10" applyFont="1" applyFill="1" applyBorder="1" applyAlignment="1">
      <alignment horizontal="center" vertical="center" wrapText="1"/>
    </xf>
    <xf numFmtId="0" fontId="17" fillId="2" borderId="0" xfId="10" applyFont="1" applyFill="1" applyAlignment="1">
      <alignment horizontal="left" vertical="center" wrapText="1" indent="3"/>
    </xf>
    <xf numFmtId="4" fontId="17" fillId="2" borderId="0" xfId="10" applyNumberFormat="1" applyFont="1" applyFill="1" applyAlignment="1">
      <alignment horizontal="left" vertical="center" wrapText="1" indent="2"/>
    </xf>
    <xf numFmtId="4" fontId="17" fillId="2" borderId="9" xfId="10" applyNumberFormat="1" applyFont="1" applyFill="1" applyBorder="1" applyAlignment="1">
      <alignment horizontal="left" vertical="center" wrapText="1" indent="2"/>
    </xf>
    <xf numFmtId="0" fontId="25" fillId="2" borderId="13" xfId="10" applyFont="1" applyFill="1" applyBorder="1" applyAlignment="1">
      <alignment horizontal="center" vertical="center" wrapText="1"/>
    </xf>
    <xf numFmtId="0" fontId="25" fillId="2" borderId="0" xfId="10" applyFont="1" applyFill="1" applyAlignment="1">
      <alignment horizontal="left" vertical="center" wrapText="1" indent="3"/>
    </xf>
    <xf numFmtId="4" fontId="25" fillId="2" borderId="0" xfId="10" applyNumberFormat="1" applyFont="1" applyFill="1" applyAlignment="1">
      <alignment horizontal="left" vertical="center" wrapText="1" indent="2"/>
    </xf>
    <xf numFmtId="4" fontId="25" fillId="2" borderId="9" xfId="10" applyNumberFormat="1" applyFont="1" applyFill="1" applyBorder="1" applyAlignment="1">
      <alignment horizontal="center" vertical="center" wrapText="1"/>
    </xf>
    <xf numFmtId="168" fontId="11" fillId="4" borderId="1" xfId="10" applyNumberFormat="1" applyFont="1" applyFill="1" applyBorder="1" applyAlignment="1">
      <alignment horizontal="center" vertical="center"/>
    </xf>
    <xf numFmtId="0" fontId="20" fillId="5" borderId="1" xfId="10" applyFont="1" applyFill="1" applyBorder="1" applyAlignment="1">
      <alignment vertical="center"/>
    </xf>
    <xf numFmtId="4" fontId="11" fillId="0" borderId="1" xfId="10" applyNumberFormat="1" applyFont="1" applyBorder="1" applyAlignment="1" applyProtection="1">
      <alignment horizontal="left" vertical="center" wrapText="1"/>
      <protection locked="0"/>
    </xf>
    <xf numFmtId="4" fontId="11" fillId="8" borderId="1" xfId="10" applyNumberFormat="1" applyFont="1" applyFill="1" applyBorder="1" applyAlignment="1" applyProtection="1">
      <alignment horizontal="left" vertical="center" wrapText="1"/>
      <protection hidden="1"/>
    </xf>
    <xf numFmtId="0" fontId="10" fillId="5" borderId="1" xfId="10" applyFont="1" applyFill="1" applyBorder="1" applyAlignment="1">
      <alignment horizontal="left" indent="1"/>
    </xf>
    <xf numFmtId="0" fontId="19" fillId="3" borderId="1" xfId="10" applyFont="1" applyFill="1" applyBorder="1" applyAlignment="1">
      <alignment vertical="center"/>
    </xf>
    <xf numFmtId="0" fontId="11" fillId="4" borderId="1" xfId="10" applyFont="1" applyFill="1" applyBorder="1" applyAlignment="1">
      <alignment horizontal="center" vertical="center"/>
    </xf>
    <xf numFmtId="0" fontId="27" fillId="4" borderId="1" xfId="10" applyFont="1" applyFill="1" applyBorder="1" applyAlignment="1">
      <alignment horizontal="center" vertical="center"/>
    </xf>
    <xf numFmtId="168" fontId="28" fillId="4" borderId="1" xfId="10" applyNumberFormat="1" applyFont="1" applyFill="1" applyBorder="1" applyAlignment="1">
      <alignment horizontal="center" vertical="center"/>
    </xf>
    <xf numFmtId="0" fontId="10" fillId="5" borderId="1" xfId="10" applyFont="1" applyFill="1" applyBorder="1"/>
    <xf numFmtId="4" fontId="11" fillId="8" borderId="1" xfId="10" applyNumberFormat="1" applyFont="1" applyFill="1" applyBorder="1" applyAlignment="1">
      <alignment horizontal="left" vertical="center" wrapText="1"/>
    </xf>
    <xf numFmtId="0" fontId="28" fillId="4" borderId="1" xfId="10" applyFont="1" applyFill="1" applyBorder="1" applyAlignment="1">
      <alignment horizontal="center" vertical="center"/>
    </xf>
    <xf numFmtId="0" fontId="29" fillId="3" borderId="1" xfId="10" applyFont="1" applyFill="1" applyBorder="1" applyAlignment="1">
      <alignment vertical="center"/>
    </xf>
    <xf numFmtId="4" fontId="17" fillId="3" borderId="1" xfId="10" applyNumberFormat="1" applyFont="1" applyFill="1" applyBorder="1" applyAlignment="1" applyProtection="1">
      <alignment horizontal="left" vertical="center"/>
      <protection hidden="1"/>
    </xf>
    <xf numFmtId="0" fontId="26" fillId="3" borderId="15" xfId="10" applyFont="1" applyFill="1" applyBorder="1" applyAlignment="1">
      <alignment vertical="center"/>
    </xf>
    <xf numFmtId="0" fontId="10" fillId="5" borderId="1" xfId="10" applyFont="1" applyFill="1" applyBorder="1" applyAlignment="1">
      <alignment horizontal="left" indent="2"/>
    </xf>
    <xf numFmtId="0" fontId="28" fillId="4" borderId="1" xfId="10" applyFont="1" applyFill="1" applyBorder="1" applyAlignment="1">
      <alignment vertical="center" wrapText="1"/>
    </xf>
    <xf numFmtId="0" fontId="15" fillId="5" borderId="1" xfId="10" applyFont="1" applyFill="1" applyBorder="1" applyAlignment="1">
      <alignment horizontal="left" wrapText="1" indent="1"/>
    </xf>
    <xf numFmtId="4" fontId="11" fillId="0" borderId="1" xfId="10" applyNumberFormat="1" applyFont="1" applyBorder="1" applyAlignment="1" applyProtection="1">
      <alignment horizontal="left" vertical="center" wrapText="1"/>
      <protection hidden="1"/>
    </xf>
    <xf numFmtId="4" fontId="17" fillId="3" borderId="1" xfId="10" applyNumberFormat="1" applyFont="1" applyFill="1" applyBorder="1" applyAlignment="1" applyProtection="1">
      <alignment vertical="center"/>
      <protection hidden="1"/>
    </xf>
    <xf numFmtId="0" fontId="32" fillId="5" borderId="0" xfId="10" applyFont="1" applyFill="1"/>
    <xf numFmtId="0" fontId="17" fillId="2" borderId="13" xfId="10" applyFont="1" applyFill="1" applyBorder="1" applyAlignment="1">
      <alignment horizontal="left" vertical="center" wrapText="1" indent="3"/>
    </xf>
    <xf numFmtId="0" fontId="10" fillId="2" borderId="13" xfId="10" applyFont="1" applyFill="1" applyBorder="1" applyAlignment="1">
      <alignment horizontal="left" vertical="center" wrapText="1" indent="3"/>
    </xf>
    <xf numFmtId="4" fontId="10" fillId="2" borderId="9" xfId="10" applyNumberFormat="1" applyFont="1" applyFill="1" applyBorder="1" applyAlignment="1">
      <alignment horizontal="center" vertical="center" wrapText="1"/>
    </xf>
    <xf numFmtId="0" fontId="15" fillId="5" borderId="14" xfId="10" applyFont="1" applyFill="1" applyBorder="1" applyAlignment="1" applyProtection="1">
      <alignment horizontal="left" vertical="center" indent="4"/>
      <protection hidden="1"/>
    </xf>
    <xf numFmtId="4" fontId="11" fillId="0" borderId="2" xfId="10" applyNumberFormat="1" applyFont="1" applyBorder="1" applyAlignment="1" applyProtection="1">
      <alignment horizontal="left" vertical="center" wrapText="1" indent="2"/>
      <protection hidden="1"/>
    </xf>
    <xf numFmtId="4" fontId="11" fillId="7" borderId="2" xfId="10" applyNumberFormat="1" applyFont="1" applyFill="1" applyBorder="1" applyAlignment="1" applyProtection="1">
      <alignment horizontal="left" vertical="center" wrapText="1" indent="2"/>
      <protection hidden="1"/>
    </xf>
    <xf numFmtId="0" fontId="10" fillId="5" borderId="14" xfId="10" applyFont="1" applyFill="1" applyBorder="1" applyAlignment="1" applyProtection="1">
      <alignment horizontal="left" vertical="center" indent="4"/>
      <protection hidden="1"/>
    </xf>
    <xf numFmtId="0" fontId="34" fillId="5" borderId="14" xfId="10" applyFont="1" applyFill="1" applyBorder="1" applyAlignment="1" applyProtection="1">
      <alignment horizontal="left" vertical="center" indent="4"/>
      <protection hidden="1"/>
    </xf>
    <xf numFmtId="0" fontId="10" fillId="5" borderId="14" xfId="10" applyFont="1" applyFill="1" applyBorder="1" applyAlignment="1" applyProtection="1">
      <alignment horizontal="left" vertical="center" indent="3"/>
      <protection hidden="1"/>
    </xf>
    <xf numFmtId="0" fontId="15" fillId="5" borderId="14" xfId="10" applyFont="1" applyFill="1" applyBorder="1" applyAlignment="1" applyProtection="1">
      <alignment horizontal="left" vertical="center" indent="3"/>
      <protection hidden="1"/>
    </xf>
    <xf numFmtId="0" fontId="34" fillId="5" borderId="14" xfId="10" applyFont="1" applyFill="1" applyBorder="1" applyAlignment="1" applyProtection="1">
      <alignment horizontal="left" vertical="center" indent="3"/>
      <protection hidden="1"/>
    </xf>
    <xf numFmtId="0" fontId="10" fillId="5" borderId="1" xfId="10" applyFont="1" applyFill="1" applyBorder="1" applyAlignment="1" applyProtection="1">
      <alignment horizontal="left" indent="1"/>
      <protection hidden="1"/>
    </xf>
    <xf numFmtId="0" fontId="34" fillId="5" borderId="21" xfId="10" applyFont="1" applyFill="1" applyBorder="1" applyAlignment="1" applyProtection="1">
      <alignment horizontal="left" vertical="center" indent="3"/>
      <protection hidden="1"/>
    </xf>
    <xf numFmtId="4" fontId="11" fillId="7" borderId="23" xfId="10" applyNumberFormat="1" applyFont="1" applyFill="1" applyBorder="1" applyAlignment="1" applyProtection="1">
      <alignment horizontal="left" vertical="center" wrapText="1" indent="2"/>
      <protection hidden="1"/>
    </xf>
    <xf numFmtId="0" fontId="10" fillId="7" borderId="0" xfId="5" applyFont="1" applyFill="1" applyAlignment="1" applyProtection="1">
      <alignment vertical="center"/>
    </xf>
    <xf numFmtId="0" fontId="10" fillId="7" borderId="0" xfId="5" applyFont="1" applyFill="1" applyAlignment="1" applyProtection="1">
      <alignment horizontal="left" vertical="center" indent="2"/>
    </xf>
    <xf numFmtId="0" fontId="10" fillId="7" borderId="0" xfId="5" applyFont="1" applyFill="1" applyProtection="1"/>
    <xf numFmtId="0" fontId="10" fillId="5" borderId="0" xfId="5" applyFont="1" applyFill="1" applyProtection="1"/>
    <xf numFmtId="4" fontId="21" fillId="7" borderId="0" xfId="5" applyNumberFormat="1" applyFont="1" applyFill="1" applyAlignment="1" applyProtection="1">
      <alignment horizontal="right"/>
    </xf>
    <xf numFmtId="0" fontId="21" fillId="7" borderId="0" xfId="5" applyFont="1" applyFill="1" applyAlignment="1" applyProtection="1">
      <alignment horizontal="right"/>
    </xf>
    <xf numFmtId="0" fontId="10" fillId="5" borderId="0" xfId="5" applyFont="1" applyFill="1" applyAlignment="1" applyProtection="1">
      <alignment vertical="center"/>
    </xf>
    <xf numFmtId="0" fontId="21" fillId="7" borderId="0" xfId="5" applyFont="1" applyFill="1" applyAlignment="1" applyProtection="1">
      <alignment horizontal="right" vertical="center"/>
    </xf>
    <xf numFmtId="0" fontId="10" fillId="2" borderId="13" xfId="5" applyFont="1" applyFill="1" applyBorder="1" applyProtection="1"/>
    <xf numFmtId="4" fontId="21" fillId="2" borderId="0" xfId="5" applyNumberFormat="1" applyFont="1" applyFill="1" applyAlignment="1" applyProtection="1">
      <alignment horizontal="right"/>
    </xf>
    <xf numFmtId="0" fontId="21" fillId="2" borderId="9" xfId="5" applyFont="1" applyFill="1" applyBorder="1" applyAlignment="1" applyProtection="1">
      <alignment horizontal="right"/>
    </xf>
    <xf numFmtId="0" fontId="10" fillId="2" borderId="13" xfId="5" applyFont="1" applyFill="1" applyBorder="1" applyAlignment="1" applyProtection="1">
      <alignment vertical="center"/>
    </xf>
    <xf numFmtId="0" fontId="21" fillId="2" borderId="0" xfId="5" applyFont="1" applyFill="1" applyAlignment="1" applyProtection="1">
      <alignment horizontal="center" vertical="center"/>
    </xf>
    <xf numFmtId="0" fontId="21" fillId="2" borderId="9" xfId="5" applyFont="1" applyFill="1" applyBorder="1" applyAlignment="1" applyProtection="1">
      <alignment horizontal="center" vertical="center"/>
    </xf>
    <xf numFmtId="4" fontId="36" fillId="2" borderId="14" xfId="5" applyNumberFormat="1" applyFont="1" applyFill="1" applyBorder="1" applyAlignment="1" applyProtection="1">
      <alignment vertical="center"/>
      <protection hidden="1"/>
    </xf>
    <xf numFmtId="4" fontId="37" fillId="3" borderId="1" xfId="5" applyNumberFormat="1" applyFont="1" applyFill="1" applyBorder="1" applyAlignment="1" applyProtection="1">
      <alignment horizontal="center" vertical="center"/>
      <protection hidden="1"/>
    </xf>
    <xf numFmtId="4" fontId="37" fillId="3" borderId="2" xfId="5" applyNumberFormat="1" applyFont="1" applyFill="1" applyBorder="1" applyAlignment="1" applyProtection="1">
      <alignment horizontal="center" vertical="center"/>
      <protection hidden="1"/>
    </xf>
    <xf numFmtId="4" fontId="11" fillId="2" borderId="14" xfId="5" applyNumberFormat="1" applyFont="1" applyFill="1" applyBorder="1" applyAlignment="1" applyProtection="1">
      <alignment vertical="center"/>
      <protection hidden="1"/>
    </xf>
    <xf numFmtId="44" fontId="21" fillId="2" borderId="1" xfId="5" applyNumberFormat="1" applyFont="1" applyFill="1" applyBorder="1" applyAlignment="1" applyProtection="1">
      <alignment horizontal="right" vertical="center"/>
      <protection hidden="1"/>
    </xf>
    <xf numFmtId="44" fontId="21" fillId="2" borderId="2" xfId="5" applyNumberFormat="1" applyFont="1" applyFill="1" applyBorder="1" applyAlignment="1" applyProtection="1">
      <alignment horizontal="right" vertical="center"/>
      <protection hidden="1"/>
    </xf>
    <xf numFmtId="0" fontId="10" fillId="5" borderId="0" xfId="5" applyFont="1" applyFill="1" applyAlignment="1" applyProtection="1">
      <alignment horizontal="center" vertical="center"/>
    </xf>
    <xf numFmtId="0" fontId="11" fillId="9" borderId="14" xfId="5" applyFont="1" applyFill="1" applyBorder="1" applyAlignment="1" applyProtection="1">
      <alignment vertical="center"/>
      <protection hidden="1"/>
    </xf>
    <xf numFmtId="4" fontId="34" fillId="5" borderId="1" xfId="5" applyNumberFormat="1" applyFont="1" applyFill="1" applyBorder="1" applyAlignment="1">
      <alignment horizontal="right" vertical="center" indent="1"/>
      <protection locked="0"/>
    </xf>
    <xf numFmtId="0" fontId="21" fillId="7" borderId="0" xfId="5" applyFont="1" applyFill="1" applyAlignment="1" applyProtection="1">
      <alignment horizontal="right" vertical="center" indent="2"/>
    </xf>
    <xf numFmtId="0" fontId="11" fillId="7" borderId="14" xfId="5" applyFont="1" applyFill="1" applyBorder="1" applyAlignment="1" applyProtection="1">
      <alignment vertical="center"/>
      <protection hidden="1"/>
    </xf>
    <xf numFmtId="0" fontId="10" fillId="5" borderId="0" xfId="5" applyFont="1" applyFill="1" applyAlignment="1" applyProtection="1">
      <alignment horizontal="left" vertical="center" indent="2"/>
    </xf>
    <xf numFmtId="0" fontId="11" fillId="9" borderId="21" xfId="5" applyFont="1" applyFill="1" applyBorder="1" applyAlignment="1" applyProtection="1">
      <alignment vertical="center"/>
      <protection hidden="1"/>
    </xf>
    <xf numFmtId="0" fontId="10" fillId="2" borderId="13" xfId="0" applyFont="1" applyFill="1" applyBorder="1" applyAlignment="1" applyProtection="1">
      <protection hidden="1"/>
    </xf>
    <xf numFmtId="0" fontId="37" fillId="3" borderId="2" xfId="0" applyFont="1" applyFill="1" applyBorder="1" applyAlignment="1" applyProtection="1">
      <alignment horizontal="right" vertical="center"/>
      <protection hidden="1"/>
    </xf>
    <xf numFmtId="169" fontId="19" fillId="3" borderId="14" xfId="0" applyNumberFormat="1" applyFont="1" applyFill="1" applyBorder="1" applyAlignment="1" applyProtection="1">
      <alignment horizontal="left" vertical="center"/>
      <protection hidden="1"/>
    </xf>
    <xf numFmtId="4" fontId="37" fillId="3" borderId="1" xfId="0" applyNumberFormat="1" applyFont="1" applyFill="1" applyBorder="1" applyAlignment="1" applyProtection="1">
      <alignment horizontal="right" vertical="center" indent="1"/>
      <protection hidden="1"/>
    </xf>
    <xf numFmtId="4" fontId="37" fillId="3" borderId="2" xfId="0" applyNumberFormat="1" applyFont="1" applyFill="1" applyBorder="1" applyAlignment="1" applyProtection="1">
      <alignment horizontal="right" vertical="center" indent="1"/>
      <protection hidden="1"/>
    </xf>
    <xf numFmtId="0" fontId="10" fillId="2" borderId="13" xfId="0" applyFont="1" applyFill="1" applyBorder="1" applyProtection="1">
      <alignment vertical="center"/>
      <protection hidden="1"/>
    </xf>
    <xf numFmtId="0" fontId="39" fillId="2" borderId="0" xfId="0" applyFont="1" applyFill="1" applyAlignment="1" applyProtection="1">
      <alignment horizontal="right" vertical="center" indent="1"/>
      <protection hidden="1"/>
    </xf>
    <xf numFmtId="0" fontId="37" fillId="2" borderId="25" xfId="0" applyFont="1" applyFill="1" applyBorder="1" applyAlignment="1" applyProtection="1">
      <alignment horizontal="right" vertical="center" indent="1"/>
      <protection hidden="1"/>
    </xf>
    <xf numFmtId="4" fontId="21" fillId="2" borderId="8" xfId="0" applyNumberFormat="1" applyFont="1" applyFill="1" applyBorder="1" applyAlignment="1" applyProtection="1">
      <alignment horizontal="right" vertical="center" indent="1"/>
      <protection hidden="1"/>
    </xf>
    <xf numFmtId="4" fontId="21" fillId="2" borderId="2" xfId="0" applyNumberFormat="1" applyFont="1" applyFill="1" applyBorder="1" applyAlignment="1" applyProtection="1">
      <alignment horizontal="right" vertical="center" indent="1"/>
      <protection hidden="1"/>
    </xf>
    <xf numFmtId="4" fontId="21" fillId="2" borderId="26" xfId="0" applyNumberFormat="1" applyFont="1" applyFill="1" applyBorder="1" applyAlignment="1" applyProtection="1">
      <alignment horizontal="right" vertical="center" indent="1"/>
      <protection hidden="1"/>
    </xf>
    <xf numFmtId="4" fontId="21" fillId="2" borderId="19" xfId="0" applyNumberFormat="1" applyFont="1" applyFill="1" applyBorder="1" applyAlignment="1" applyProtection="1">
      <alignment horizontal="right" vertical="center" indent="1"/>
      <protection hidden="1"/>
    </xf>
    <xf numFmtId="0" fontId="11" fillId="2" borderId="21" xfId="0" applyFont="1" applyFill="1" applyBorder="1" applyAlignment="1" applyProtection="1">
      <alignment horizontal="left" vertical="center" indent="2"/>
      <protection hidden="1"/>
    </xf>
    <xf numFmtId="4" fontId="21" fillId="2" borderId="27" xfId="0" applyNumberFormat="1" applyFont="1" applyFill="1" applyBorder="1" applyAlignment="1" applyProtection="1">
      <alignment horizontal="right" vertical="center" indent="1"/>
      <protection hidden="1"/>
    </xf>
    <xf numFmtId="4" fontId="21" fillId="2" borderId="23" xfId="0" applyNumberFormat="1" applyFont="1" applyFill="1" applyBorder="1" applyAlignment="1" applyProtection="1">
      <alignment horizontal="right" vertical="center" indent="1"/>
      <protection hidden="1"/>
    </xf>
    <xf numFmtId="0" fontId="10" fillId="5" borderId="0" xfId="0" applyFont="1" applyFill="1" applyAlignment="1"/>
    <xf numFmtId="0" fontId="10" fillId="5" borderId="0" xfId="0" applyFont="1" applyFill="1">
      <alignment vertical="center"/>
    </xf>
    <xf numFmtId="0" fontId="19" fillId="2" borderId="13" xfId="0" applyFont="1" applyFill="1" applyBorder="1" applyAlignment="1">
      <alignment horizontal="center" vertical="center"/>
    </xf>
    <xf numFmtId="4" fontId="37" fillId="2" borderId="0" xfId="0" applyNumberFormat="1" applyFont="1" applyFill="1" applyAlignment="1">
      <alignment horizontal="right" vertical="center"/>
    </xf>
    <xf numFmtId="0" fontId="37" fillId="2" borderId="9" xfId="0" applyFont="1" applyFill="1" applyBorder="1" applyAlignment="1">
      <alignment horizontal="right" vertical="center"/>
    </xf>
    <xf numFmtId="0" fontId="10" fillId="2" borderId="13" xfId="0" applyFont="1" applyFill="1" applyBorder="1" applyAlignment="1"/>
    <xf numFmtId="4" fontId="21" fillId="2" borderId="0" xfId="0" applyNumberFormat="1" applyFont="1" applyFill="1" applyAlignment="1">
      <alignment horizontal="right"/>
    </xf>
    <xf numFmtId="0" fontId="21" fillId="2" borderId="9" xfId="0" applyFont="1" applyFill="1" applyBorder="1" applyAlignment="1">
      <alignment horizontal="right"/>
    </xf>
    <xf numFmtId="0" fontId="38" fillId="2" borderId="0" xfId="0" applyFont="1" applyFill="1" applyAlignment="1">
      <alignment horizontal="center" vertical="center"/>
    </xf>
    <xf numFmtId="0" fontId="38" fillId="2" borderId="9" xfId="0" applyFont="1" applyFill="1" applyBorder="1" applyAlignment="1">
      <alignment horizontal="center" vertical="center"/>
    </xf>
    <xf numFmtId="0" fontId="10" fillId="2" borderId="13" xfId="0" applyFont="1" applyFill="1" applyBorder="1">
      <alignment vertical="center"/>
    </xf>
    <xf numFmtId="4" fontId="21" fillId="2" borderId="0" xfId="0" applyNumberFormat="1" applyFont="1" applyFill="1" applyAlignment="1">
      <alignment horizontal="right" vertical="center"/>
    </xf>
    <xf numFmtId="0" fontId="21" fillId="2" borderId="9" xfId="0" applyFont="1" applyFill="1" applyBorder="1" applyAlignment="1">
      <alignment horizontal="right" vertical="center"/>
    </xf>
    <xf numFmtId="0" fontId="10" fillId="5" borderId="0" xfId="0" applyFont="1" applyFill="1" applyAlignment="1">
      <alignment horizontal="left" vertical="center" indent="2"/>
    </xf>
    <xf numFmtId="0" fontId="19" fillId="3" borderId="14" xfId="0" applyFont="1" applyFill="1" applyBorder="1">
      <alignment vertical="center"/>
    </xf>
    <xf numFmtId="4" fontId="30" fillId="3" borderId="1" xfId="0" applyNumberFormat="1" applyFont="1" applyFill="1" applyBorder="1" applyAlignment="1" applyProtection="1">
      <alignment horizontal="center" vertical="center"/>
      <protection hidden="1"/>
    </xf>
    <xf numFmtId="4" fontId="30" fillId="3" borderId="2" xfId="0" applyNumberFormat="1" applyFont="1" applyFill="1" applyBorder="1" applyAlignment="1" applyProtection="1">
      <alignment horizontal="center" vertical="center"/>
      <protection hidden="1"/>
    </xf>
    <xf numFmtId="0" fontId="19" fillId="3" borderId="14" xfId="0" applyFont="1" applyFill="1" applyBorder="1" applyAlignment="1">
      <alignment horizontal="left" vertical="center" indent="5"/>
    </xf>
    <xf numFmtId="4" fontId="37" fillId="3" borderId="1" xfId="0" applyNumberFormat="1" applyFont="1" applyFill="1" applyBorder="1" applyAlignment="1">
      <alignment horizontal="right" vertical="center" indent="1"/>
    </xf>
    <xf numFmtId="168" fontId="10" fillId="4" borderId="16" xfId="0" applyNumberFormat="1" applyFont="1" applyFill="1" applyBorder="1" applyAlignment="1">
      <alignment horizontal="center" vertical="center"/>
    </xf>
    <xf numFmtId="0" fontId="19" fillId="2" borderId="13" xfId="0" applyFont="1" applyFill="1" applyBorder="1" applyAlignment="1">
      <alignment horizontal="left" vertical="center" indent="2"/>
    </xf>
    <xf numFmtId="4" fontId="34" fillId="2" borderId="0" xfId="0" applyNumberFormat="1" applyFont="1" applyFill="1" applyAlignment="1">
      <alignment horizontal="right" vertical="center"/>
    </xf>
    <xf numFmtId="169" fontId="37" fillId="2" borderId="9" xfId="0" applyNumberFormat="1" applyFont="1" applyFill="1" applyBorder="1" applyAlignment="1" applyProtection="1">
      <alignment horizontal="right" vertical="center"/>
      <protection hidden="1"/>
    </xf>
    <xf numFmtId="4" fontId="21" fillId="0" borderId="6" xfId="0" applyNumberFormat="1" applyFont="1" applyBorder="1" applyAlignment="1" applyProtection="1">
      <alignment horizontal="right" vertical="center" indent="1"/>
      <protection locked="0"/>
    </xf>
    <xf numFmtId="4" fontId="21" fillId="0" borderId="2" xfId="0" applyNumberFormat="1" applyFont="1" applyBorder="1" applyAlignment="1" applyProtection="1">
      <alignment horizontal="right" vertical="center" indent="1"/>
      <protection locked="0"/>
    </xf>
    <xf numFmtId="4" fontId="21" fillId="0" borderId="8" xfId="0" applyNumberFormat="1" applyFont="1" applyBorder="1" applyAlignment="1" applyProtection="1">
      <alignment horizontal="right" vertical="center" indent="1"/>
      <protection locked="0"/>
    </xf>
    <xf numFmtId="4" fontId="21" fillId="0" borderId="25" xfId="0" applyNumberFormat="1" applyFont="1" applyBorder="1" applyAlignment="1" applyProtection="1">
      <alignment horizontal="right" vertical="center" indent="1"/>
      <protection locked="0"/>
    </xf>
    <xf numFmtId="0" fontId="29" fillId="3" borderId="14" xfId="0" applyFont="1" applyFill="1" applyBorder="1" applyAlignment="1">
      <alignment horizontal="left" vertical="center" indent="6"/>
    </xf>
    <xf numFmtId="4" fontId="21" fillId="10" borderId="2" xfId="0" applyNumberFormat="1" applyFont="1" applyFill="1" applyBorder="1" applyAlignment="1">
      <alignment horizontal="right" vertical="center"/>
    </xf>
    <xf numFmtId="4" fontId="21" fillId="0" borderId="1" xfId="0" applyNumberFormat="1" applyFont="1" applyBorder="1" applyAlignment="1" applyProtection="1">
      <alignment horizontal="right" vertical="center" indent="1"/>
      <protection locked="0"/>
    </xf>
    <xf numFmtId="0" fontId="29" fillId="3" borderId="14" xfId="0" applyFont="1" applyFill="1" applyBorder="1" applyAlignment="1" applyProtection="1">
      <alignment horizontal="left" vertical="center" indent="6"/>
      <protection hidden="1"/>
    </xf>
    <xf numFmtId="0" fontId="10" fillId="4" borderId="16" xfId="0" applyFont="1" applyFill="1" applyBorder="1" applyAlignment="1">
      <alignment horizontal="left" vertical="center" indent="2"/>
    </xf>
    <xf numFmtId="0" fontId="10" fillId="4" borderId="16" xfId="0" applyFont="1" applyFill="1" applyBorder="1" applyAlignment="1">
      <alignment horizontal="left" vertical="center" indent="6"/>
    </xf>
    <xf numFmtId="168" fontId="10" fillId="4" borderId="28" xfId="0" applyNumberFormat="1" applyFont="1" applyFill="1" applyBorder="1" applyAlignment="1">
      <alignment horizontal="center" vertical="center"/>
    </xf>
    <xf numFmtId="0" fontId="29" fillId="3" borderId="21" xfId="0" applyFont="1" applyFill="1" applyBorder="1" applyAlignment="1" applyProtection="1">
      <alignment horizontal="left" vertical="center" indent="6"/>
      <protection hidden="1"/>
    </xf>
    <xf numFmtId="4" fontId="37" fillId="3" borderId="22" xfId="0" applyNumberFormat="1" applyFont="1" applyFill="1" applyBorder="1" applyAlignment="1" applyProtection="1">
      <alignment horizontal="right" vertical="center" indent="1"/>
      <protection hidden="1"/>
    </xf>
    <xf numFmtId="4" fontId="37" fillId="3" borderId="23" xfId="0" applyNumberFormat="1" applyFont="1" applyFill="1" applyBorder="1" applyAlignment="1" applyProtection="1">
      <alignment horizontal="right" vertical="center" indent="1"/>
      <protection hidden="1"/>
    </xf>
    <xf numFmtId="0" fontId="10" fillId="4" borderId="0" xfId="5" applyFont="1" applyFill="1" applyProtection="1"/>
    <xf numFmtId="4" fontId="21" fillId="4" borderId="0" xfId="5" applyNumberFormat="1" applyFont="1" applyFill="1" applyAlignment="1" applyProtection="1">
      <alignment horizontal="right"/>
    </xf>
    <xf numFmtId="0" fontId="21" fillId="4" borderId="0" xfId="5" applyFont="1" applyFill="1" applyAlignment="1" applyProtection="1">
      <alignment horizontal="right"/>
    </xf>
    <xf numFmtId="0" fontId="29" fillId="4" borderId="13" xfId="0" applyFont="1" applyFill="1" applyBorder="1" applyAlignment="1">
      <alignment horizontal="center" vertical="center" wrapText="1"/>
    </xf>
    <xf numFmtId="0" fontId="29" fillId="2" borderId="0" xfId="0" applyFont="1" applyFill="1" applyAlignment="1">
      <alignment horizontal="center" vertical="center" wrapText="1"/>
    </xf>
    <xf numFmtId="0" fontId="37" fillId="2" borderId="0" xfId="0" applyFont="1" applyFill="1" applyAlignment="1">
      <alignment horizontal="right" vertical="center" wrapText="1"/>
    </xf>
    <xf numFmtId="0" fontId="37" fillId="2" borderId="9" xfId="0" applyFont="1" applyFill="1" applyBorder="1" applyAlignment="1">
      <alignment horizontal="right" vertical="center" wrapText="1"/>
    </xf>
    <xf numFmtId="0" fontId="10" fillId="4" borderId="13" xfId="0" applyFont="1" applyFill="1" applyBorder="1" applyAlignment="1">
      <alignment horizontal="center" vertical="center" wrapText="1"/>
    </xf>
    <xf numFmtId="0" fontId="10" fillId="2" borderId="0" xfId="0" applyFont="1" applyFill="1" applyAlignment="1">
      <alignment vertical="center" wrapText="1"/>
    </xf>
    <xf numFmtId="169" fontId="21" fillId="2" borderId="0" xfId="0" applyNumberFormat="1" applyFont="1" applyFill="1" applyAlignment="1">
      <alignment horizontal="right" vertical="center" wrapText="1"/>
    </xf>
    <xf numFmtId="0" fontId="21" fillId="2" borderId="9" xfId="0" applyFont="1" applyFill="1" applyBorder="1" applyAlignment="1">
      <alignment horizontal="right" vertical="center" wrapText="1"/>
    </xf>
    <xf numFmtId="0" fontId="30" fillId="3" borderId="1" xfId="0" applyFont="1" applyFill="1" applyBorder="1" applyAlignment="1">
      <alignment horizontal="center" vertical="center" wrapText="1"/>
    </xf>
    <xf numFmtId="0" fontId="30" fillId="3" borderId="1" xfId="0" applyFont="1" applyFill="1" applyBorder="1" applyAlignment="1" applyProtection="1">
      <alignment horizontal="center" vertical="center" wrapText="1"/>
      <protection hidden="1"/>
    </xf>
    <xf numFmtId="169" fontId="21" fillId="2" borderId="1" xfId="0" applyNumberFormat="1" applyFont="1" applyFill="1" applyBorder="1" applyAlignment="1">
      <alignment horizontal="right" vertical="center" wrapText="1"/>
    </xf>
    <xf numFmtId="0" fontId="37" fillId="2" borderId="2" xfId="0" applyFont="1" applyFill="1" applyBorder="1" applyAlignment="1">
      <alignment horizontal="right" vertical="center" wrapText="1"/>
    </xf>
    <xf numFmtId="0" fontId="10" fillId="4" borderId="14" xfId="0" applyFont="1" applyFill="1" applyBorder="1" applyAlignment="1">
      <alignment horizontal="center"/>
    </xf>
    <xf numFmtId="0" fontId="19" fillId="3" borderId="1" xfId="0" applyFont="1" applyFill="1" applyBorder="1" applyAlignment="1" applyProtection="1">
      <protection hidden="1"/>
    </xf>
    <xf numFmtId="168" fontId="10" fillId="4" borderId="14" xfId="0" applyNumberFormat="1" applyFont="1" applyFill="1" applyBorder="1" applyAlignment="1">
      <alignment horizontal="center" vertical="center"/>
    </xf>
    <xf numFmtId="170" fontId="10" fillId="4" borderId="14" xfId="2" applyNumberFormat="1" applyFont="1" applyFill="1" applyBorder="1" applyAlignment="1" applyProtection="1">
      <alignment horizontal="center" vertical="center"/>
    </xf>
    <xf numFmtId="0" fontId="42" fillId="0" borderId="1" xfId="0" applyFont="1" applyBorder="1" applyAlignment="1" applyProtection="1">
      <protection hidden="1"/>
    </xf>
    <xf numFmtId="4" fontId="21" fillId="0" borderId="1" xfId="0" applyNumberFormat="1" applyFont="1" applyBorder="1" applyAlignment="1" applyProtection="1">
      <alignment horizontal="right" vertical="center" wrapText="1" indent="1"/>
      <protection locked="0"/>
    </xf>
    <xf numFmtId="166" fontId="21" fillId="0" borderId="2" xfId="1" applyFont="1" applyBorder="1" applyAlignment="1">
      <alignment horizontal="right" indent="1"/>
      <protection locked="0"/>
    </xf>
    <xf numFmtId="0" fontId="11" fillId="5" borderId="1" xfId="10" applyFont="1" applyFill="1" applyBorder="1" applyAlignment="1">
      <alignment horizontal="left" indent="1"/>
    </xf>
    <xf numFmtId="4" fontId="21" fillId="0" borderId="1" xfId="0" applyNumberFormat="1" applyFont="1" applyBorder="1" applyAlignment="1" applyProtection="1">
      <alignment horizontal="right" vertical="center" wrapText="1"/>
      <protection locked="0"/>
    </xf>
    <xf numFmtId="4" fontId="21" fillId="0" borderId="2" xfId="0" applyNumberFormat="1" applyFont="1" applyBorder="1" applyAlignment="1" applyProtection="1">
      <alignment horizontal="right" vertical="center" wrapText="1"/>
      <protection locked="0" hidden="1"/>
    </xf>
    <xf numFmtId="4" fontId="21" fillId="0" borderId="2" xfId="0" applyNumberFormat="1" applyFont="1" applyBorder="1" applyAlignment="1" applyProtection="1">
      <alignment horizontal="right" vertical="center" wrapText="1" indent="1"/>
      <protection locked="0"/>
    </xf>
    <xf numFmtId="0" fontId="10" fillId="4" borderId="21" xfId="0" applyFont="1" applyFill="1" applyBorder="1" applyAlignment="1">
      <alignment horizontal="center"/>
    </xf>
    <xf numFmtId="0" fontId="19" fillId="3" borderId="22" xfId="0" applyFont="1" applyFill="1" applyBorder="1" applyAlignment="1" applyProtection="1">
      <protection hidden="1"/>
    </xf>
    <xf numFmtId="0" fontId="21" fillId="2" borderId="0" xfId="0" applyFont="1" applyFill="1" applyAlignment="1">
      <alignment horizontal="right" vertical="center" wrapText="1"/>
    </xf>
    <xf numFmtId="0" fontId="21" fillId="7" borderId="9" xfId="5" applyFont="1" applyFill="1" applyBorder="1" applyAlignment="1" applyProtection="1">
      <alignment horizontal="right"/>
    </xf>
    <xf numFmtId="0" fontId="30" fillId="3" borderId="2" xfId="0" applyFont="1" applyFill="1" applyBorder="1" applyAlignment="1" applyProtection="1">
      <alignment horizontal="center" vertical="center" wrapText="1"/>
      <protection hidden="1"/>
    </xf>
    <xf numFmtId="0" fontId="10" fillId="2" borderId="14" xfId="0" applyFont="1" applyFill="1" applyBorder="1" applyAlignment="1" applyProtection="1">
      <alignment vertical="center" wrapText="1"/>
      <protection hidden="1"/>
    </xf>
    <xf numFmtId="0" fontId="37" fillId="2" borderId="1" xfId="0" applyFont="1" applyFill="1" applyBorder="1" applyAlignment="1" applyProtection="1">
      <alignment horizontal="right" vertical="center" wrapText="1"/>
      <protection hidden="1"/>
    </xf>
    <xf numFmtId="0" fontId="37" fillId="2" borderId="2" xfId="0" applyFont="1" applyFill="1" applyBorder="1" applyAlignment="1" applyProtection="1">
      <alignment horizontal="right" vertical="center" wrapText="1"/>
      <protection hidden="1"/>
    </xf>
    <xf numFmtId="0" fontId="33" fillId="5" borderId="1" xfId="10" applyFont="1" applyFill="1" applyBorder="1" applyAlignment="1">
      <alignment horizontal="left" indent="1"/>
    </xf>
    <xf numFmtId="4" fontId="21" fillId="0" borderId="1" xfId="0" applyNumberFormat="1" applyFont="1" applyBorder="1" applyAlignment="1" applyProtection="1">
      <alignment horizontal="right" vertical="center" wrapText="1" indent="1"/>
      <protection hidden="1"/>
    </xf>
    <xf numFmtId="4" fontId="21" fillId="0" borderId="2" xfId="0" applyNumberFormat="1" applyFont="1" applyBorder="1" applyAlignment="1" applyProtection="1">
      <alignment horizontal="right" vertical="center" wrapText="1" indent="3"/>
      <protection hidden="1"/>
    </xf>
    <xf numFmtId="4" fontId="21" fillId="0" borderId="22" xfId="0" applyNumberFormat="1" applyFont="1" applyBorder="1" applyAlignment="1" applyProtection="1">
      <alignment horizontal="right" vertical="center" wrapText="1" indent="1"/>
      <protection hidden="1"/>
    </xf>
    <xf numFmtId="4" fontId="21" fillId="0" borderId="23" xfId="0" applyNumberFormat="1" applyFont="1" applyBorder="1" applyAlignment="1" applyProtection="1">
      <alignment horizontal="right" vertical="center" wrapText="1" indent="3"/>
      <protection hidden="1"/>
    </xf>
    <xf numFmtId="0" fontId="0" fillId="4" borderId="0" xfId="0" applyFill="1">
      <alignment vertical="center"/>
    </xf>
    <xf numFmtId="0" fontId="0" fillId="4" borderId="10" xfId="0" applyFill="1" applyBorder="1" applyAlignment="1">
      <alignment horizontal="center" vertical="center"/>
    </xf>
    <xf numFmtId="0" fontId="0" fillId="4" borderId="11" xfId="0" applyFill="1" applyBorder="1" applyAlignment="1">
      <alignment horizontal="center" vertical="center"/>
    </xf>
    <xf numFmtId="0" fontId="0" fillId="4" borderId="12" xfId="0" applyFill="1" applyBorder="1" applyAlignment="1">
      <alignment horizontal="center" vertical="center"/>
    </xf>
    <xf numFmtId="0" fontId="0" fillId="4" borderId="13" xfId="0" applyFill="1" applyBorder="1" applyAlignment="1">
      <alignment horizontal="center" vertical="center"/>
    </xf>
    <xf numFmtId="0" fontId="0" fillId="4" borderId="0" xfId="0" applyFill="1" applyAlignment="1">
      <alignment horizontal="center" vertical="center"/>
    </xf>
    <xf numFmtId="0" fontId="0" fillId="4" borderId="9" xfId="0" applyFill="1" applyBorder="1" applyAlignment="1">
      <alignment horizontal="center" vertical="center"/>
    </xf>
    <xf numFmtId="0" fontId="46" fillId="4" borderId="0" xfId="0" applyFont="1" applyFill="1" applyAlignment="1">
      <alignment horizontal="center" vertical="center"/>
    </xf>
    <xf numFmtId="0" fontId="0" fillId="4" borderId="13" xfId="0" applyFill="1" applyBorder="1">
      <alignment vertical="center"/>
    </xf>
    <xf numFmtId="0" fontId="47" fillId="3" borderId="1" xfId="0" applyFont="1" applyFill="1" applyBorder="1" applyAlignment="1">
      <alignment horizontal="center" vertical="center"/>
    </xf>
    <xf numFmtId="0" fontId="15" fillId="0" borderId="1" xfId="0" applyFont="1" applyBorder="1" applyAlignment="1" applyProtection="1">
      <alignment horizontal="center" vertical="center"/>
      <protection locked="0"/>
    </xf>
    <xf numFmtId="0" fontId="0" fillId="4" borderId="9" xfId="0" applyFill="1" applyBorder="1">
      <alignment vertical="center"/>
    </xf>
    <xf numFmtId="0" fontId="25" fillId="10" borderId="0" xfId="4" applyFont="1" applyFill="1" applyAlignment="1" applyProtection="1">
      <alignment vertical="center"/>
    </xf>
    <xf numFmtId="0" fontId="25" fillId="10" borderId="0" xfId="4" applyFont="1" applyFill="1" applyProtection="1"/>
    <xf numFmtId="0" fontId="48" fillId="10" borderId="0" xfId="4" applyFont="1" applyFill="1" applyAlignment="1" applyProtection="1">
      <alignment horizontal="left" indent="3"/>
    </xf>
    <xf numFmtId="0" fontId="48" fillId="2" borderId="37" xfId="4" applyFont="1" applyFill="1" applyBorder="1" applyAlignment="1" applyProtection="1">
      <alignment horizontal="left"/>
    </xf>
    <xf numFmtId="0" fontId="31" fillId="11" borderId="38" xfId="4" applyFont="1" applyFill="1" applyBorder="1" applyAlignment="1" applyProtection="1">
      <alignment horizontal="center" vertical="center"/>
    </xf>
    <xf numFmtId="0" fontId="34" fillId="2" borderId="39" xfId="4" applyFont="1" applyFill="1" applyBorder="1" applyAlignment="1" applyProtection="1">
      <alignment horizontal="left" indent="3"/>
    </xf>
    <xf numFmtId="0" fontId="34" fillId="2" borderId="39" xfId="4" applyFont="1" applyFill="1" applyBorder="1" applyAlignment="1" applyProtection="1">
      <alignment horizontal="left" wrapText="1" indent="3"/>
    </xf>
    <xf numFmtId="0" fontId="49" fillId="2" borderId="39" xfId="4" applyFont="1" applyFill="1" applyBorder="1" applyAlignment="1" applyProtection="1">
      <alignment horizontal="left" wrapText="1" indent="3"/>
    </xf>
    <xf numFmtId="0" fontId="50" fillId="2" borderId="39" xfId="4" applyFont="1" applyFill="1" applyBorder="1" applyAlignment="1" applyProtection="1">
      <alignment horizontal="left" wrapText="1" indent="3"/>
    </xf>
    <xf numFmtId="0" fontId="51" fillId="2" borderId="39" xfId="4" applyFont="1" applyFill="1" applyBorder="1" applyAlignment="1" applyProtection="1">
      <alignment horizontal="left" wrapText="1" indent="3"/>
    </xf>
    <xf numFmtId="0" fontId="49" fillId="2" borderId="24" xfId="4" applyFont="1" applyFill="1" applyBorder="1" applyAlignment="1" applyProtection="1">
      <alignment horizontal="left" wrapText="1" indent="3"/>
    </xf>
    <xf numFmtId="0" fontId="49" fillId="2" borderId="5" xfId="4" applyFont="1" applyFill="1" applyBorder="1" applyAlignment="1" applyProtection="1">
      <alignment horizontal="left" wrapText="1" indent="3"/>
    </xf>
    <xf numFmtId="168" fontId="6" fillId="0" borderId="1" xfId="10" quotePrefix="1" applyNumberFormat="1" applyFont="1" applyBorder="1" applyAlignment="1">
      <alignment horizontal="center" vertical="center"/>
    </xf>
    <xf numFmtId="0" fontId="45" fillId="3" borderId="0" xfId="0" applyFont="1" applyFill="1" applyAlignment="1">
      <alignment horizontal="center" vertical="center"/>
    </xf>
    <xf numFmtId="0" fontId="0" fillId="0" borderId="13"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10" fillId="2" borderId="10" xfId="5" applyFont="1" applyFill="1" applyBorder="1" applyAlignment="1" applyProtection="1">
      <alignment horizontal="center"/>
    </xf>
    <xf numFmtId="0" fontId="10" fillId="2" borderId="11" xfId="5" applyFont="1" applyFill="1" applyBorder="1" applyAlignment="1" applyProtection="1">
      <alignment horizontal="center"/>
    </xf>
    <xf numFmtId="0" fontId="10" fillId="2" borderId="12" xfId="5" applyFont="1" applyFill="1" applyBorder="1" applyAlignment="1" applyProtection="1">
      <alignment horizontal="center"/>
    </xf>
    <xf numFmtId="0" fontId="31" fillId="3" borderId="13" xfId="5" applyFont="1" applyFill="1" applyBorder="1" applyAlignment="1" applyProtection="1">
      <alignment horizontal="center" vertical="center"/>
      <protection hidden="1"/>
    </xf>
    <xf numFmtId="0" fontId="31" fillId="3" borderId="0" xfId="5" applyFont="1" applyFill="1" applyAlignment="1" applyProtection="1">
      <alignment horizontal="center" vertical="center"/>
      <protection hidden="1"/>
    </xf>
    <xf numFmtId="0" fontId="31" fillId="3" borderId="9" xfId="5" applyFont="1" applyFill="1" applyBorder="1" applyAlignment="1" applyProtection="1">
      <alignment horizontal="center" vertical="center"/>
      <protection hidden="1"/>
    </xf>
    <xf numFmtId="0" fontId="19" fillId="2" borderId="13" xfId="5" applyFont="1" applyFill="1" applyBorder="1" applyAlignment="1" applyProtection="1">
      <alignment horizontal="center" vertical="center"/>
    </xf>
    <xf numFmtId="0" fontId="19" fillId="2" borderId="0" xfId="5" applyFont="1" applyFill="1" applyAlignment="1" applyProtection="1">
      <alignment horizontal="center" vertical="center"/>
    </xf>
    <xf numFmtId="0" fontId="19" fillId="2" borderId="9" xfId="5" applyFont="1" applyFill="1" applyBorder="1" applyAlignment="1" applyProtection="1">
      <alignment horizontal="center" vertical="center"/>
    </xf>
    <xf numFmtId="0" fontId="35" fillId="6" borderId="13" xfId="5" applyFont="1" applyFill="1" applyBorder="1" applyAlignment="1" applyProtection="1">
      <alignment horizontal="center" vertical="center"/>
      <protection hidden="1"/>
    </xf>
    <xf numFmtId="0" fontId="35" fillId="6" borderId="0" xfId="5" applyFont="1" applyFill="1" applyAlignment="1" applyProtection="1">
      <alignment horizontal="center" vertical="center"/>
      <protection hidden="1"/>
    </xf>
    <xf numFmtId="0" fontId="35" fillId="6" borderId="9" xfId="5" applyFont="1" applyFill="1" applyBorder="1" applyAlignment="1" applyProtection="1">
      <alignment horizontal="center" vertical="center"/>
      <protection hidden="1"/>
    </xf>
    <xf numFmtId="0" fontId="10" fillId="7" borderId="0" xfId="5" applyFont="1" applyFill="1" applyAlignment="1" applyProtection="1">
      <alignment horizontal="center"/>
    </xf>
    <xf numFmtId="0" fontId="10" fillId="2" borderId="10" xfId="0" applyFont="1" applyFill="1" applyBorder="1" applyAlignment="1" applyProtection="1">
      <alignment horizontal="center"/>
      <protection hidden="1"/>
    </xf>
    <xf numFmtId="0" fontId="10" fillId="2" borderId="11" xfId="0" applyFont="1" applyFill="1" applyBorder="1" applyAlignment="1" applyProtection="1">
      <alignment horizontal="center"/>
      <protection hidden="1"/>
    </xf>
    <xf numFmtId="0" fontId="10" fillId="2" borderId="12" xfId="0" applyFont="1" applyFill="1" applyBorder="1" applyAlignment="1" applyProtection="1">
      <alignment horizontal="center"/>
      <protection hidden="1"/>
    </xf>
    <xf numFmtId="0" fontId="31" fillId="3" borderId="13" xfId="0" applyFont="1" applyFill="1" applyBorder="1" applyAlignment="1" applyProtection="1">
      <alignment horizontal="center" vertical="center"/>
      <protection hidden="1"/>
    </xf>
    <xf numFmtId="0" fontId="31" fillId="3" borderId="0" xfId="0" applyFont="1" applyFill="1" applyAlignment="1" applyProtection="1">
      <alignment horizontal="center" vertical="center"/>
      <protection hidden="1"/>
    </xf>
    <xf numFmtId="0" fontId="31" fillId="3" borderId="9" xfId="0" applyFont="1" applyFill="1" applyBorder="1" applyAlignment="1" applyProtection="1">
      <alignment horizontal="center" vertical="center"/>
      <protection hidden="1"/>
    </xf>
    <xf numFmtId="0" fontId="10" fillId="2" borderId="10" xfId="0" applyFont="1" applyFill="1" applyBorder="1" applyAlignment="1">
      <alignment horizontal="center"/>
    </xf>
    <xf numFmtId="0" fontId="10" fillId="2" borderId="11" xfId="0" applyFont="1" applyFill="1" applyBorder="1" applyAlignment="1">
      <alignment horizontal="center"/>
    </xf>
    <xf numFmtId="0" fontId="10" fillId="2" borderId="12" xfId="0" applyFont="1" applyFill="1" applyBorder="1" applyAlignment="1">
      <alignment horizontal="center"/>
    </xf>
    <xf numFmtId="0" fontId="40" fillId="3" borderId="13" xfId="0" applyFont="1" applyFill="1" applyBorder="1" applyAlignment="1" applyProtection="1">
      <alignment horizontal="center" vertical="center"/>
      <protection hidden="1"/>
    </xf>
    <xf numFmtId="0" fontId="40" fillId="3" borderId="0" xfId="0" applyFont="1" applyFill="1" applyAlignment="1" applyProtection="1">
      <alignment horizontal="center" vertical="center"/>
      <protection hidden="1"/>
    </xf>
    <xf numFmtId="0" fontId="40" fillId="3" borderId="9" xfId="0" applyFont="1" applyFill="1" applyBorder="1" applyAlignment="1" applyProtection="1">
      <alignment horizontal="center" vertical="center"/>
      <protection hidden="1"/>
    </xf>
    <xf numFmtId="0" fontId="35" fillId="6" borderId="13" xfId="0" applyFont="1" applyFill="1" applyBorder="1" applyAlignment="1" applyProtection="1">
      <alignment horizontal="center" vertical="center"/>
      <protection hidden="1"/>
    </xf>
    <xf numFmtId="0" fontId="35" fillId="6" borderId="0" xfId="0" applyFont="1" applyFill="1" applyAlignment="1" applyProtection="1">
      <alignment horizontal="center" vertical="center"/>
      <protection hidden="1"/>
    </xf>
    <xf numFmtId="0" fontId="35" fillId="6" borderId="9" xfId="0" applyFont="1" applyFill="1" applyBorder="1" applyAlignment="1" applyProtection="1">
      <alignment horizontal="center" vertical="center"/>
      <protection hidden="1"/>
    </xf>
    <xf numFmtId="0" fontId="11" fillId="9" borderId="13" xfId="0" applyFont="1" applyFill="1" applyBorder="1" applyAlignment="1" applyProtection="1">
      <alignment horizontal="left" vertical="center"/>
      <protection hidden="1"/>
    </xf>
    <xf numFmtId="0" fontId="11" fillId="9" borderId="0" xfId="0" applyFont="1" applyFill="1" applyAlignment="1" applyProtection="1">
      <alignment horizontal="left" vertical="center"/>
      <protection hidden="1"/>
    </xf>
    <xf numFmtId="0" fontId="11" fillId="9" borderId="9" xfId="0" applyFont="1" applyFill="1" applyBorder="1" applyAlignment="1" applyProtection="1">
      <alignment horizontal="left" vertical="center"/>
      <protection hidden="1"/>
    </xf>
    <xf numFmtId="0" fontId="11" fillId="10" borderId="14" xfId="0" applyFont="1" applyFill="1" applyBorder="1" applyAlignment="1" applyProtection="1">
      <alignment horizontal="left" vertical="center" indent="2"/>
      <protection hidden="1"/>
    </xf>
    <xf numFmtId="0" fontId="11" fillId="10" borderId="1" xfId="0" applyFont="1" applyFill="1" applyBorder="1" applyAlignment="1" applyProtection="1">
      <alignment horizontal="left" vertical="center" indent="2"/>
      <protection hidden="1"/>
    </xf>
    <xf numFmtId="0" fontId="11" fillId="9" borderId="14" xfId="0" applyFont="1" applyFill="1" applyBorder="1" applyAlignment="1" applyProtection="1">
      <alignment horizontal="left" vertical="center"/>
      <protection hidden="1"/>
    </xf>
    <xf numFmtId="0" fontId="11" fillId="9" borderId="1" xfId="0" applyFont="1" applyFill="1" applyBorder="1" applyAlignment="1" applyProtection="1">
      <alignment horizontal="left" vertical="center"/>
      <protection hidden="1"/>
    </xf>
    <xf numFmtId="0" fontId="11" fillId="9" borderId="2" xfId="0" applyFont="1" applyFill="1" applyBorder="1" applyAlignment="1" applyProtection="1">
      <alignment horizontal="left" vertical="center"/>
      <protection hidden="1"/>
    </xf>
    <xf numFmtId="0" fontId="11" fillId="10" borderId="14" xfId="0" applyFont="1" applyFill="1" applyBorder="1" applyAlignment="1" applyProtection="1">
      <alignment horizontal="left" vertical="center"/>
      <protection hidden="1"/>
    </xf>
    <xf numFmtId="0" fontId="11" fillId="10" borderId="1" xfId="0" applyFont="1" applyFill="1" applyBorder="1" applyAlignment="1" applyProtection="1">
      <alignment horizontal="left" vertical="center"/>
      <protection hidden="1"/>
    </xf>
    <xf numFmtId="0" fontId="11" fillId="10" borderId="2" xfId="0" applyFont="1" applyFill="1" applyBorder="1" applyAlignment="1" applyProtection="1">
      <alignment horizontal="left" vertical="center"/>
      <protection hidden="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41" fillId="3" borderId="13" xfId="0" applyFont="1" applyFill="1" applyBorder="1" applyAlignment="1" applyProtection="1">
      <alignment horizontal="center" vertical="center" wrapText="1"/>
      <protection hidden="1"/>
    </xf>
    <xf numFmtId="0" fontId="41" fillId="3" borderId="0" xfId="0" applyFont="1" applyFill="1" applyAlignment="1" applyProtection="1">
      <alignment horizontal="center" vertical="center" wrapText="1"/>
      <protection hidden="1"/>
    </xf>
    <xf numFmtId="0" fontId="41" fillId="3" borderId="9" xfId="0" applyFont="1" applyFill="1" applyBorder="1" applyAlignment="1" applyProtection="1">
      <alignment horizontal="center" vertical="center" wrapText="1"/>
      <protection hidden="1"/>
    </xf>
    <xf numFmtId="0" fontId="24" fillId="6" borderId="13" xfId="0" applyFont="1" applyFill="1" applyBorder="1" applyAlignment="1" applyProtection="1">
      <alignment horizontal="center" vertical="center" wrapText="1"/>
      <protection hidden="1"/>
    </xf>
    <xf numFmtId="0" fontId="24" fillId="6" borderId="0" xfId="0" applyFont="1" applyFill="1" applyAlignment="1" applyProtection="1">
      <alignment horizontal="center" vertical="center" wrapText="1"/>
      <protection hidden="1"/>
    </xf>
    <xf numFmtId="0" fontId="24" fillId="6" borderId="9" xfId="0" applyFont="1" applyFill="1" applyBorder="1" applyAlignment="1" applyProtection="1">
      <alignment horizontal="center" vertical="center" wrapText="1"/>
      <protection hidden="1"/>
    </xf>
    <xf numFmtId="0" fontId="10" fillId="2" borderId="29"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1" xfId="0" applyFont="1" applyFill="1" applyBorder="1" applyAlignment="1">
      <alignment horizontal="center" vertical="center" wrapText="1"/>
    </xf>
    <xf numFmtId="0" fontId="43" fillId="3" borderId="14" xfId="0" applyFont="1" applyFill="1" applyBorder="1" applyAlignment="1" applyProtection="1">
      <alignment horizontal="center" vertical="center" wrapText="1"/>
      <protection hidden="1"/>
    </xf>
    <xf numFmtId="0" fontId="43" fillId="3" borderId="1" xfId="0" applyFont="1" applyFill="1" applyBorder="1" applyAlignment="1" applyProtection="1">
      <alignment horizontal="center" vertical="center" wrapText="1"/>
      <protection hidden="1"/>
    </xf>
    <xf numFmtId="0" fontId="43" fillId="3" borderId="2" xfId="0" applyFont="1" applyFill="1" applyBorder="1" applyAlignment="1" applyProtection="1">
      <alignment horizontal="center" vertical="center" wrapText="1"/>
      <protection hidden="1"/>
    </xf>
    <xf numFmtId="0" fontId="29" fillId="2" borderId="32" xfId="0" applyFont="1" applyFill="1" applyBorder="1" applyAlignment="1" applyProtection="1">
      <alignment horizontal="center" vertical="center" wrapText="1"/>
      <protection hidden="1"/>
    </xf>
    <xf numFmtId="0" fontId="29" fillId="2" borderId="3" xfId="0" applyFont="1" applyFill="1" applyBorder="1" applyAlignment="1" applyProtection="1">
      <alignment horizontal="center" vertical="center" wrapText="1"/>
      <protection hidden="1"/>
    </xf>
    <xf numFmtId="0" fontId="29" fillId="2" borderId="19" xfId="0" applyFont="1" applyFill="1" applyBorder="1" applyAlignment="1" applyProtection="1">
      <alignment horizontal="center" vertical="center" wrapText="1"/>
      <protection hidden="1"/>
    </xf>
    <xf numFmtId="0" fontId="44" fillId="6" borderId="13" xfId="0" applyFont="1" applyFill="1" applyBorder="1" applyAlignment="1" applyProtection="1">
      <alignment horizontal="center" vertical="center" wrapText="1"/>
      <protection hidden="1"/>
    </xf>
    <xf numFmtId="0" fontId="44" fillId="6" borderId="0" xfId="0" applyFont="1" applyFill="1" applyAlignment="1" applyProtection="1">
      <alignment horizontal="center" vertical="center" wrapText="1"/>
      <protection hidden="1"/>
    </xf>
    <xf numFmtId="0" fontId="44" fillId="6" borderId="9" xfId="0" applyFont="1" applyFill="1" applyBorder="1" applyAlignment="1" applyProtection="1">
      <alignment horizontal="center" vertical="center" wrapText="1"/>
      <protection hidden="1"/>
    </xf>
    <xf numFmtId="0" fontId="10" fillId="2" borderId="3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38" fillId="2" borderId="13" xfId="0" quotePrefix="1" applyFont="1" applyFill="1" applyBorder="1" applyAlignment="1" applyProtection="1">
      <alignment horizontal="center" vertical="center" wrapText="1"/>
      <protection hidden="1"/>
    </xf>
    <xf numFmtId="0" fontId="38" fillId="2" borderId="0" xfId="0" applyFont="1" applyFill="1" applyAlignment="1" applyProtection="1">
      <alignment horizontal="center" vertical="center" wrapText="1"/>
      <protection hidden="1"/>
    </xf>
    <xf numFmtId="0" fontId="38" fillId="2" borderId="9" xfId="0" applyFont="1" applyFill="1" applyBorder="1" applyAlignment="1" applyProtection="1">
      <alignment horizontal="center" vertical="center" wrapText="1"/>
      <protection hidden="1"/>
    </xf>
    <xf numFmtId="0" fontId="38" fillId="2" borderId="13" xfId="0" applyFont="1" applyFill="1" applyBorder="1" applyAlignment="1" applyProtection="1">
      <alignment horizontal="center" vertical="center" wrapText="1"/>
      <protection hidden="1"/>
    </xf>
    <xf numFmtId="0" fontId="22" fillId="2" borderId="10" xfId="10" applyFont="1" applyFill="1" applyBorder="1" applyAlignment="1">
      <alignment horizontal="center" vertical="center" wrapText="1"/>
    </xf>
    <xf numFmtId="0" fontId="22" fillId="2" borderId="11" xfId="10" applyFont="1" applyFill="1" applyBorder="1" applyAlignment="1">
      <alignment horizontal="center" vertical="center" wrapText="1"/>
    </xf>
    <xf numFmtId="0" fontId="22" fillId="2" borderId="12" xfId="10" applyFont="1" applyFill="1" applyBorder="1" applyAlignment="1">
      <alignment horizontal="center" vertical="center" wrapText="1"/>
    </xf>
    <xf numFmtId="0" fontId="23" fillId="3" borderId="13" xfId="10" applyFont="1" applyFill="1" applyBorder="1" applyAlignment="1">
      <alignment horizontal="center" vertical="center" wrapText="1"/>
    </xf>
    <xf numFmtId="0" fontId="23" fillId="3" borderId="0" xfId="10" applyFont="1" applyFill="1" applyAlignment="1">
      <alignment horizontal="center" vertical="center" wrapText="1"/>
    </xf>
    <xf numFmtId="0" fontId="23" fillId="3" borderId="9" xfId="10" applyFont="1" applyFill="1" applyBorder="1" applyAlignment="1">
      <alignment horizontal="center" vertical="center" wrapText="1"/>
    </xf>
    <xf numFmtId="0" fontId="24" fillId="6" borderId="13" xfId="10" applyFont="1" applyFill="1" applyBorder="1" applyAlignment="1">
      <alignment horizontal="center" vertical="center" wrapText="1"/>
    </xf>
    <xf numFmtId="0" fontId="24" fillId="6" borderId="0" xfId="10" applyFont="1" applyFill="1" applyAlignment="1">
      <alignment horizontal="center" vertical="center" wrapText="1"/>
    </xf>
    <xf numFmtId="0" fontId="24" fillId="6" borderId="9" xfId="10" applyFont="1" applyFill="1" applyBorder="1" applyAlignment="1">
      <alignment horizontal="center" vertical="center" wrapText="1"/>
    </xf>
    <xf numFmtId="0" fontId="26" fillId="3" borderId="8" xfId="10" applyFont="1" applyFill="1" applyBorder="1" applyAlignment="1">
      <alignment horizontal="left" vertical="center"/>
    </xf>
    <xf numFmtId="0" fontId="26" fillId="3" borderId="17" xfId="10" applyFont="1" applyFill="1" applyBorder="1" applyAlignment="1">
      <alignment horizontal="left" vertical="center"/>
    </xf>
    <xf numFmtId="0" fontId="26" fillId="3" borderId="15" xfId="10" applyFont="1" applyFill="1" applyBorder="1" applyAlignment="1">
      <alignment horizontal="left" vertical="center"/>
    </xf>
    <xf numFmtId="0" fontId="19" fillId="3" borderId="1" xfId="10" applyFont="1" applyFill="1" applyBorder="1" applyAlignment="1">
      <alignment horizontal="left" vertical="center"/>
    </xf>
    <xf numFmtId="0" fontId="19" fillId="3" borderId="1" xfId="10" applyFont="1" applyFill="1" applyBorder="1" applyAlignment="1">
      <alignment vertical="center"/>
    </xf>
    <xf numFmtId="0" fontId="10" fillId="0" borderId="8" xfId="10" applyFont="1" applyBorder="1" applyAlignment="1">
      <alignment horizontal="center" vertical="center"/>
    </xf>
    <xf numFmtId="0" fontId="10" fillId="0" borderId="17" xfId="10" applyFont="1" applyBorder="1" applyAlignment="1">
      <alignment horizontal="center" vertical="center"/>
    </xf>
    <xf numFmtId="0" fontId="10" fillId="0" borderId="15" xfId="10" applyFont="1" applyBorder="1" applyAlignment="1">
      <alignment horizontal="center" vertical="center"/>
    </xf>
    <xf numFmtId="0" fontId="29" fillId="3" borderId="1" xfId="10" applyFont="1" applyFill="1" applyBorder="1" applyAlignment="1">
      <alignment vertical="center"/>
    </xf>
    <xf numFmtId="0" fontId="30" fillId="3" borderId="1" xfId="10" applyFont="1" applyFill="1" applyBorder="1" applyAlignment="1">
      <alignment vertical="center"/>
    </xf>
    <xf numFmtId="0" fontId="26" fillId="3" borderId="1" xfId="10" applyFont="1" applyFill="1" applyBorder="1" applyAlignment="1">
      <alignment horizontal="left" vertical="center"/>
    </xf>
    <xf numFmtId="0" fontId="17" fillId="3" borderId="1" xfId="10" applyFont="1" applyFill="1" applyBorder="1" applyAlignment="1">
      <alignment vertical="center"/>
    </xf>
    <xf numFmtId="0" fontId="31" fillId="3" borderId="1" xfId="10" applyFont="1" applyFill="1" applyBorder="1" applyAlignment="1">
      <alignment vertical="center"/>
    </xf>
    <xf numFmtId="0" fontId="10" fillId="2" borderId="10" xfId="10" applyFont="1" applyFill="1" applyBorder="1" applyAlignment="1">
      <alignment horizontal="center" vertical="center" wrapText="1"/>
    </xf>
    <xf numFmtId="0" fontId="10" fillId="2" borderId="12" xfId="10" applyFont="1" applyFill="1" applyBorder="1" applyAlignment="1">
      <alignment horizontal="center" vertical="center" wrapText="1"/>
    </xf>
    <xf numFmtId="0" fontId="17" fillId="3" borderId="13" xfId="10" applyFont="1" applyFill="1" applyBorder="1" applyAlignment="1">
      <alignment horizontal="center" vertical="center" wrapText="1"/>
    </xf>
    <xf numFmtId="0" fontId="17" fillId="3" borderId="9" xfId="10" applyFont="1" applyFill="1" applyBorder="1" applyAlignment="1">
      <alignment horizontal="center" vertical="center" wrapText="1"/>
    </xf>
    <xf numFmtId="0" fontId="33" fillId="6" borderId="13" xfId="10" applyFont="1" applyFill="1" applyBorder="1" applyAlignment="1">
      <alignment horizontal="center" vertical="center" wrapText="1"/>
    </xf>
    <xf numFmtId="0" fontId="33" fillId="6" borderId="9" xfId="10" applyFont="1" applyFill="1" applyBorder="1" applyAlignment="1">
      <alignment horizontal="center" vertical="center" wrapText="1"/>
    </xf>
    <xf numFmtId="0" fontId="26" fillId="3" borderId="16" xfId="10" applyFont="1" applyFill="1" applyBorder="1" applyAlignment="1">
      <alignment horizontal="left" vertical="center"/>
    </xf>
    <xf numFmtId="0" fontId="26" fillId="3" borderId="18" xfId="10" applyFont="1" applyFill="1" applyBorder="1" applyAlignment="1">
      <alignment horizontal="left" vertical="center"/>
    </xf>
    <xf numFmtId="0" fontId="26" fillId="3" borderId="16" xfId="10" applyFont="1" applyFill="1" applyBorder="1" applyAlignment="1" applyProtection="1">
      <alignment horizontal="left" vertical="center"/>
      <protection hidden="1"/>
    </xf>
    <xf numFmtId="0" fontId="26" fillId="3" borderId="18" xfId="10" applyFont="1" applyFill="1" applyBorder="1" applyAlignment="1" applyProtection="1">
      <alignment horizontal="left" vertical="center"/>
      <protection hidden="1"/>
    </xf>
    <xf numFmtId="0" fontId="19" fillId="3" borderId="16" xfId="10" applyFont="1" applyFill="1" applyBorder="1" applyAlignment="1" applyProtection="1">
      <alignment horizontal="left" vertical="center" indent="1"/>
      <protection hidden="1"/>
    </xf>
    <xf numFmtId="0" fontId="19" fillId="3" borderId="18" xfId="10" applyFont="1" applyFill="1" applyBorder="1" applyAlignment="1" applyProtection="1">
      <alignment horizontal="left" vertical="center" indent="1"/>
      <protection hidden="1"/>
    </xf>
    <xf numFmtId="4" fontId="11" fillId="5" borderId="1" xfId="10" applyNumberFormat="1" applyFont="1" applyFill="1" applyBorder="1" applyAlignment="1">
      <alignment horizontal="center" vertical="center" wrapText="1"/>
    </xf>
    <xf numFmtId="4" fontId="11" fillId="5" borderId="3" xfId="10" applyNumberFormat="1" applyFont="1" applyFill="1" applyBorder="1" applyAlignment="1">
      <alignment horizontal="center" vertical="center" wrapText="1"/>
    </xf>
    <xf numFmtId="4" fontId="11" fillId="5" borderId="24" xfId="10" applyNumberFormat="1" applyFont="1" applyFill="1" applyBorder="1" applyAlignment="1">
      <alignment horizontal="center" vertical="center" wrapText="1"/>
    </xf>
    <xf numFmtId="4" fontId="11" fillId="5" borderId="5" xfId="10" applyNumberFormat="1" applyFont="1" applyFill="1" applyBorder="1" applyAlignment="1">
      <alignment horizontal="center" vertical="center" wrapText="1"/>
    </xf>
    <xf numFmtId="0" fontId="17" fillId="3" borderId="13" xfId="0" applyFont="1" applyFill="1" applyBorder="1" applyAlignment="1">
      <alignment horizontal="center" vertical="center" wrapText="1"/>
    </xf>
    <xf numFmtId="0" fontId="17" fillId="3" borderId="0" xfId="0" applyFont="1" applyFill="1" applyAlignment="1">
      <alignment horizontal="center" vertical="center" wrapText="1"/>
    </xf>
    <xf numFmtId="0" fontId="17" fillId="3" borderId="9"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0" xfId="0" applyFont="1" applyFill="1" applyAlignment="1">
      <alignment horizontal="center" vertical="center" wrapText="1"/>
    </xf>
    <xf numFmtId="0" fontId="10" fillId="6" borderId="9" xfId="0" applyFont="1" applyFill="1" applyBorder="1" applyAlignment="1">
      <alignment horizontal="center" vertical="center" wrapText="1"/>
    </xf>
    <xf numFmtId="0" fontId="10" fillId="2" borderId="13" xfId="0" applyFont="1" applyFill="1" applyBorder="1" applyAlignment="1">
      <alignment horizontal="left" vertical="center" wrapText="1" indent="2"/>
    </xf>
    <xf numFmtId="0" fontId="10" fillId="2" borderId="0" xfId="0" applyFont="1" applyFill="1" applyAlignment="1">
      <alignment horizontal="left" vertical="center" wrapText="1" indent="2"/>
    </xf>
    <xf numFmtId="0" fontId="10" fillId="2" borderId="9" xfId="0" applyFont="1" applyFill="1" applyBorder="1" applyAlignment="1">
      <alignment horizontal="left" vertical="center" wrapText="1" indent="2"/>
    </xf>
    <xf numFmtId="0" fontId="19" fillId="3" borderId="8" xfId="0" applyFont="1" applyFill="1" applyBorder="1" applyAlignment="1">
      <alignment horizontal="left" vertical="center"/>
    </xf>
    <xf numFmtId="0" fontId="19" fillId="3" borderId="15" xfId="0" applyFont="1" applyFill="1" applyBorder="1" applyAlignment="1">
      <alignment horizontal="left" vertical="center"/>
    </xf>
    <xf numFmtId="0" fontId="20" fillId="2" borderId="1" xfId="0" applyFont="1" applyFill="1" applyBorder="1" applyAlignment="1">
      <alignment horizontal="left" vertical="center" indent="4"/>
    </xf>
    <xf numFmtId="0" fontId="19" fillId="3" borderId="1" xfId="0" applyFont="1" applyFill="1" applyBorder="1" applyAlignment="1">
      <alignment horizontal="left" vertical="center" indent="1"/>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9" fillId="3" borderId="8" xfId="0" applyFont="1" applyFill="1" applyBorder="1" applyAlignment="1">
      <alignment horizontal="left" vertical="center" indent="1"/>
    </xf>
    <xf numFmtId="0" fontId="19" fillId="3" borderId="15" xfId="0" applyFont="1" applyFill="1" applyBorder="1" applyAlignment="1">
      <alignment horizontal="left" vertical="center" indent="1"/>
    </xf>
    <xf numFmtId="0" fontId="19" fillId="3" borderId="22" xfId="0" applyFont="1" applyFill="1" applyBorder="1" applyAlignment="1">
      <alignment horizontal="left" vertical="center" indent="1"/>
    </xf>
    <xf numFmtId="0" fontId="16" fillId="4" borderId="10" xfId="0" applyFont="1" applyFill="1" applyBorder="1" applyAlignment="1">
      <alignment horizontal="center"/>
    </xf>
    <xf numFmtId="0" fontId="16" fillId="4" borderId="11" xfId="0" applyFont="1" applyFill="1" applyBorder="1" applyAlignment="1">
      <alignment horizontal="center"/>
    </xf>
    <xf numFmtId="0" fontId="16" fillId="4" borderId="12" xfId="0" applyFont="1" applyFill="1" applyBorder="1" applyAlignment="1">
      <alignment horizontal="center"/>
    </xf>
    <xf numFmtId="169" fontId="11" fillId="0" borderId="2" xfId="0" applyNumberFormat="1" applyFont="1" applyBorder="1" applyAlignment="1">
      <alignment horizontal="right" vertical="center" wrapText="1"/>
    </xf>
    <xf numFmtId="169" fontId="11" fillId="0" borderId="19" xfId="0" applyNumberFormat="1" applyFont="1" applyBorder="1" applyAlignment="1">
      <alignment horizontal="right" vertical="center" wrapText="1"/>
    </xf>
    <xf numFmtId="169" fontId="11" fillId="0" borderId="20" xfId="0" applyNumberFormat="1" applyFont="1" applyBorder="1" applyAlignment="1">
      <alignment horizontal="right" vertical="center" wrapText="1"/>
    </xf>
    <xf numFmtId="0" fontId="2" fillId="0" borderId="1" xfId="10" applyBorder="1" applyAlignment="1">
      <alignment horizontal="center"/>
    </xf>
    <xf numFmtId="0" fontId="2" fillId="0" borderId="3" xfId="10" applyBorder="1" applyAlignment="1">
      <alignment horizontal="center"/>
    </xf>
    <xf numFmtId="4" fontId="8" fillId="3" borderId="4" xfId="3" applyNumberFormat="1" applyFont="1" applyFill="1" applyBorder="1" applyAlignment="1">
      <alignment horizontal="right" vertical="center" wrapText="1"/>
    </xf>
    <xf numFmtId="4" fontId="8" fillId="3" borderId="7" xfId="3" applyNumberFormat="1" applyFont="1" applyFill="1" applyBorder="1" applyAlignment="1">
      <alignment horizontal="right" vertical="center" wrapText="1"/>
    </xf>
  </cellXfs>
  <cellStyles count="12">
    <cellStyle name="Comma" xfId="1" builtinId="3"/>
    <cellStyle name="Comma 2" xfId="2" xr:uid="{00000000-0005-0000-0000-000031000000}"/>
    <cellStyle name="Hyperlink 2" xfId="3" xr:uid="{00000000-0005-0000-0000-000032000000}"/>
    <cellStyle name="Normal" xfId="0" builtinId="0"/>
    <cellStyle name="Normal 2" xfId="4" xr:uid="{00000000-0005-0000-0000-000033000000}"/>
    <cellStyle name="Normal 3" xfId="5" xr:uid="{00000000-0005-0000-0000-000034000000}"/>
    <cellStyle name="Normal 3 2" xfId="6" xr:uid="{00000000-0005-0000-0000-000035000000}"/>
    <cellStyle name="Normal 4" xfId="7" xr:uid="{00000000-0005-0000-0000-000036000000}"/>
    <cellStyle name="Normal 4 2" xfId="8" xr:uid="{00000000-0005-0000-0000-000037000000}"/>
    <cellStyle name="Normal 5" xfId="9" xr:uid="{00000000-0005-0000-0000-000038000000}"/>
    <cellStyle name="Normal 6" xfId="10" xr:uid="{00000000-0005-0000-0000-000039000000}"/>
    <cellStyle name="Per cent 3" xfId="11" xr:uid="{00000000-0005-0000-0000-00003A000000}"/>
  </cellStyles>
  <dxfs count="17">
    <dxf>
      <font>
        <b val="0"/>
        <i val="0"/>
        <strike val="0"/>
        <u val="none"/>
        <sz val="14"/>
        <color rgb="FF000000"/>
        <name val="Tahoma"/>
        <scheme val="none"/>
      </font>
      <numFmt numFmtId="168" formatCode="0000.0000"/>
      <alignment horizontal="center" vertical="center"/>
      <border>
        <left style="thin">
          <color auto="1"/>
        </left>
        <right style="thin">
          <color auto="1"/>
        </right>
        <top style="thin">
          <color auto="1"/>
        </top>
        <bottom style="thin">
          <color auto="1"/>
        </bottom>
      </border>
    </dxf>
    <dxf>
      <font>
        <b val="0"/>
        <i val="0"/>
        <strike val="0"/>
        <u val="none"/>
        <sz val="14"/>
        <color rgb="FF000000"/>
        <name val="Tahoma"/>
        <scheme val="none"/>
      </font>
      <numFmt numFmtId="168" formatCode="0000.0000"/>
      <border>
        <left style="thin">
          <color auto="1"/>
        </left>
        <right style="thin">
          <color auto="1"/>
        </right>
        <top style="thin">
          <color auto="1"/>
        </top>
        <bottom style="thin">
          <color auto="1"/>
        </bottom>
      </border>
    </dxf>
    <dxf>
      <font>
        <b val="0"/>
        <i val="0"/>
        <strike val="0"/>
        <u val="none"/>
        <sz val="14"/>
        <color rgb="FF000000"/>
        <name val="Tahoma"/>
        <scheme val="none"/>
      </font>
      <border>
        <left style="thin">
          <color auto="1"/>
        </left>
        <right style="thin">
          <color auto="1"/>
        </right>
        <top style="thin">
          <color auto="1"/>
        </top>
        <bottom style="thin">
          <color auto="1"/>
        </bottom>
      </border>
    </dxf>
    <dxf>
      <font>
        <b val="0"/>
        <i val="0"/>
        <strike val="0"/>
        <u val="none"/>
        <sz val="14"/>
        <color rgb="FF000000"/>
        <name val="Tahoma"/>
        <scheme val="none"/>
      </font>
      <numFmt numFmtId="168" formatCode="0000.0000"/>
      <fill>
        <patternFill patternType="none"/>
      </fill>
      <alignment horizontal="center" vertical="center"/>
      <border>
        <left style="thin">
          <color auto="1"/>
        </left>
        <right style="thin">
          <color auto="1"/>
        </right>
        <top style="thin">
          <color auto="1"/>
        </top>
        <bottom style="thin">
          <color auto="1"/>
        </bottom>
      </border>
    </dxf>
    <dxf>
      <font>
        <b val="0"/>
        <i val="0"/>
        <strike val="0"/>
        <u val="none"/>
        <sz val="14"/>
        <color rgb="FF000000"/>
        <name val="Tahoma"/>
        <scheme val="none"/>
      </font>
      <numFmt numFmtId="168" formatCode="0000.0000"/>
      <fill>
        <patternFill patternType="none"/>
      </fill>
      <border>
        <left style="thin">
          <color auto="1"/>
        </left>
        <right style="thin">
          <color auto="1"/>
        </right>
        <top style="thin">
          <color auto="1"/>
        </top>
        <bottom style="thin">
          <color auto="1"/>
        </bottom>
      </border>
    </dxf>
    <dxf>
      <font>
        <b val="0"/>
        <i val="0"/>
        <strike val="0"/>
        <u val="none"/>
        <sz val="14"/>
        <color rgb="FF000000"/>
        <name val="Tahoma"/>
        <scheme val="none"/>
      </font>
      <fill>
        <patternFill patternType="none"/>
      </fill>
      <border>
        <left style="thin">
          <color auto="1"/>
        </left>
        <right style="thin">
          <color auto="1"/>
        </right>
        <top style="thin">
          <color auto="1"/>
        </top>
        <bottom style="thin">
          <color auto="1"/>
        </bottom>
      </border>
    </dxf>
    <dxf>
      <font>
        <b val="0"/>
        <i val="0"/>
        <strike val="0"/>
        <u val="none"/>
        <sz val="14"/>
        <color theme="1"/>
        <name val="Calibri"/>
        <scheme val="none"/>
      </font>
      <fill>
        <patternFill patternType="none"/>
      </fill>
    </dxf>
    <dxf>
      <font>
        <b val="0"/>
        <i val="0"/>
        <strike val="0"/>
        <u val="none"/>
        <sz val="14"/>
        <color theme="1"/>
        <name val="Calibri"/>
        <scheme val="none"/>
      </font>
      <fill>
        <patternFill patternType="none"/>
      </fill>
      <alignment horizontal="center"/>
    </dxf>
    <dxf>
      <font>
        <strike val="0"/>
        <u val="none"/>
        <sz val="14"/>
        <color theme="1"/>
        <name val="Calibri"/>
        <scheme val="none"/>
      </font>
      <fill>
        <patternFill patternType="none"/>
      </fill>
      <alignment horizontal="center"/>
    </dxf>
    <dxf>
      <numFmt numFmtId="19" formatCode="dd/mm/yyyy"/>
    </dxf>
    <dxf>
      <numFmt numFmtId="19" formatCode="dd/mm/yyyy"/>
    </dxf>
    <dxf>
      <font>
        <b/>
        <i val="0"/>
        <strike val="0"/>
        <u val="none"/>
        <sz val="16"/>
        <color rgb="FF000000"/>
        <name val="Arial Rounded MT Bold"/>
        <scheme val="none"/>
      </font>
      <numFmt numFmtId="169" formatCode="&quot;₦&quot;#,##0.00"/>
      <fill>
        <patternFill patternType="solid">
          <bgColor rgb="FFFFFFFF"/>
        </patternFill>
      </fill>
      <alignment horizontal="center" vertical="center"/>
      <border>
        <left style="thin">
          <color auto="1"/>
        </left>
        <right/>
        <top style="thin">
          <color auto="1"/>
        </top>
        <bottom style="thin">
          <color auto="1"/>
        </bottom>
      </border>
    </dxf>
    <dxf>
      <font>
        <b/>
        <i val="0"/>
        <strike val="0"/>
        <u val="none"/>
        <sz val="18"/>
        <color rgb="FF000000"/>
        <name val="Arial Rounded MT Bold"/>
        <scheme val="none"/>
      </font>
      <numFmt numFmtId="4" formatCode="#,##0.00"/>
      <alignment horizontal="left" indent="4"/>
      <border>
        <left style="thin">
          <color auto="1"/>
        </left>
        <right style="thin">
          <color auto="1"/>
        </right>
        <top style="thin">
          <color auto="1"/>
        </top>
        <bottom style="thin">
          <color auto="1"/>
        </bottom>
      </border>
      <protection locked="0"/>
    </dxf>
    <dxf>
      <font>
        <b val="0"/>
        <i val="0"/>
        <strike val="0"/>
        <u val="none"/>
        <sz val="18"/>
        <color indexed="8"/>
        <name val="Arial Rounded MT Bold"/>
        <scheme val="none"/>
      </font>
      <numFmt numFmtId="30" formatCode="@"/>
      <fill>
        <patternFill patternType="solid">
          <bgColor theme="0"/>
        </patternFill>
      </fill>
      <border>
        <left style="thin">
          <color auto="1"/>
        </left>
        <right style="thin">
          <color auto="1"/>
        </right>
        <top style="thin">
          <color auto="1"/>
        </top>
        <bottom style="thin">
          <color auto="1"/>
        </bottom>
      </border>
    </dxf>
    <dxf>
      <font>
        <b/>
        <i val="0"/>
        <strike val="0"/>
        <u val="none"/>
        <sz val="16"/>
        <color rgb="FF000000"/>
        <name val="Arial Rounded MT Bold"/>
        <scheme val="none"/>
      </font>
      <numFmt numFmtId="169" formatCode="&quot;₦&quot;#,##0.00"/>
      <fill>
        <patternFill patternType="solid">
          <bgColor rgb="FFFFFFFF"/>
        </patternFill>
      </fill>
      <alignment horizontal="center" vertical="center"/>
      <border>
        <left style="thin">
          <color auto="1"/>
        </left>
        <right/>
        <top style="thin">
          <color auto="1"/>
        </top>
        <bottom style="thin">
          <color auto="1"/>
        </bottom>
      </border>
    </dxf>
    <dxf>
      <font>
        <b/>
        <i val="0"/>
        <strike val="0"/>
        <u val="none"/>
        <sz val="18"/>
        <color rgb="FF000000"/>
        <name val="Arial Rounded MT Bold"/>
        <scheme val="none"/>
      </font>
      <numFmt numFmtId="4" formatCode="#,##0.00"/>
      <alignment horizontal="left" indent="4"/>
      <border>
        <left style="thin">
          <color auto="1"/>
        </left>
        <right style="thin">
          <color auto="1"/>
        </right>
        <top style="thin">
          <color auto="1"/>
        </top>
        <bottom style="thin">
          <color auto="1"/>
        </bottom>
      </border>
      <protection locked="0"/>
    </dxf>
    <dxf>
      <font>
        <b val="0"/>
        <i val="0"/>
        <strike val="0"/>
        <u val="none"/>
        <sz val="18"/>
        <color indexed="8"/>
        <name val="Arial Rounded MT Bold"/>
        <scheme val="none"/>
      </font>
      <numFmt numFmtId="30" formatCode="@"/>
      <fill>
        <patternFill patternType="solid">
          <bgColor theme="0"/>
        </patternFill>
      </fill>
      <border>
        <left style="thin">
          <color auto="1"/>
        </left>
        <right style="thin">
          <color auto="1"/>
        </right>
        <top style="thin">
          <color auto="1"/>
        </top>
        <bottom style="thin">
          <color auto="1"/>
        </bottom>
      </border>
    </dxf>
  </dxfs>
  <tableStyles count="0" defaultTableStyle="TableStyleMedium2" defaultPivotStyle="PivotStyleLight16"/>
  <colors>
    <mruColors>
      <color rgb="FF941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7257313</xdr:colOff>
      <xdr:row>1</xdr:row>
      <xdr:rowOff>29005</xdr:rowOff>
    </xdr:from>
    <xdr:to>
      <xdr:col>1</xdr:col>
      <xdr:colOff>10729673</xdr:colOff>
      <xdr:row>1</xdr:row>
      <xdr:rowOff>927582</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7862570" y="530225"/>
          <a:ext cx="3472815" cy="898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1221898</xdr:colOff>
      <xdr:row>1</xdr:row>
      <xdr:rowOff>91440</xdr:rowOff>
    </xdr:from>
    <xdr:to>
      <xdr:col>3</xdr:col>
      <xdr:colOff>572093</xdr:colOff>
      <xdr:row>2</xdr:row>
      <xdr:rowOff>38100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2004695" y="497840"/>
          <a:ext cx="1337310" cy="3149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8007929</xdr:colOff>
      <xdr:row>1</xdr:row>
      <xdr:rowOff>115903</xdr:rowOff>
    </xdr:from>
    <xdr:to>
      <xdr:col>3</xdr:col>
      <xdr:colOff>1418114</xdr:colOff>
      <xdr:row>2</xdr:row>
      <xdr:rowOff>12728</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0704830" y="334645"/>
          <a:ext cx="3444875" cy="7416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3482754</xdr:colOff>
      <xdr:row>1</xdr:row>
      <xdr:rowOff>108652</xdr:rowOff>
    </xdr:from>
    <xdr:to>
      <xdr:col>3</xdr:col>
      <xdr:colOff>179876</xdr:colOff>
      <xdr:row>1</xdr:row>
      <xdr:rowOff>1006736</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5233670" y="331470"/>
          <a:ext cx="3931285" cy="897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4717800</xdr:colOff>
      <xdr:row>2</xdr:row>
      <xdr:rowOff>138356</xdr:rowOff>
    </xdr:from>
    <xdr:to>
      <xdr:col>2</xdr:col>
      <xdr:colOff>6426227</xdr:colOff>
      <xdr:row>2</xdr:row>
      <xdr:rowOff>580462</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586855" y="574040"/>
          <a:ext cx="1708785" cy="4425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4032251</xdr:colOff>
      <xdr:row>0</xdr:row>
      <xdr:rowOff>50800</xdr:rowOff>
    </xdr:from>
    <xdr:to>
      <xdr:col>3</xdr:col>
      <xdr:colOff>1847852</xdr:colOff>
      <xdr:row>0</xdr:row>
      <xdr:rowOff>846667</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7127875" y="50800"/>
          <a:ext cx="4206875" cy="795655"/>
        </a:xfrm>
        <a:prstGeom prst="rect">
          <a:avLst/>
        </a:prstGeom>
      </xdr:spPr>
    </xdr:pic>
    <xdr:clientData/>
  </xdr:twoCellAnchor>
  <xdr:twoCellAnchor>
    <xdr:from>
      <xdr:col>1</xdr:col>
      <xdr:colOff>25400</xdr:colOff>
      <xdr:row>1</xdr:row>
      <xdr:rowOff>279400</xdr:rowOff>
    </xdr:from>
    <xdr:to>
      <xdr:col>1</xdr:col>
      <xdr:colOff>510032</xdr:colOff>
      <xdr:row>2</xdr:row>
      <xdr:rowOff>383032</xdr:rowOff>
    </xdr:to>
    <xdr:sp macro="" textlink="">
      <xdr:nvSpPr>
        <xdr:cNvPr id="3" name="Chevron 2">
          <a:extLst>
            <a:ext uri="{FF2B5EF4-FFF2-40B4-BE49-F238E27FC236}">
              <a16:creationId xmlns:a16="http://schemas.microsoft.com/office/drawing/2014/main" id="{00000000-0008-0000-0500-000003000000}"/>
            </a:ext>
          </a:extLst>
        </xdr:cNvPr>
        <xdr:cNvSpPr/>
      </xdr:nvSpPr>
      <xdr:spPr>
        <a:xfrm rot="10800000">
          <a:off x="401955" y="1168400"/>
          <a:ext cx="484505" cy="540385"/>
        </a:xfrm>
        <a:prstGeom prst="chevron">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4603751</xdr:colOff>
      <xdr:row>0</xdr:row>
      <xdr:rowOff>50800</xdr:rowOff>
    </xdr:from>
    <xdr:to>
      <xdr:col>3</xdr:col>
      <xdr:colOff>1667935</xdr:colOff>
      <xdr:row>0</xdr:row>
      <xdr:rowOff>846667</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8261350" y="50800"/>
          <a:ext cx="3743325" cy="795655"/>
        </a:xfrm>
        <a:prstGeom prst="rect">
          <a:avLst/>
        </a:prstGeom>
      </xdr:spPr>
    </xdr:pic>
    <xdr:clientData/>
  </xdr:twoCellAnchor>
  <xdr:twoCellAnchor>
    <xdr:from>
      <xdr:col>1</xdr:col>
      <xdr:colOff>25400</xdr:colOff>
      <xdr:row>1</xdr:row>
      <xdr:rowOff>279400</xdr:rowOff>
    </xdr:from>
    <xdr:to>
      <xdr:col>1</xdr:col>
      <xdr:colOff>510032</xdr:colOff>
      <xdr:row>2</xdr:row>
      <xdr:rowOff>383032</xdr:rowOff>
    </xdr:to>
    <xdr:sp macro="" textlink="">
      <xdr:nvSpPr>
        <xdr:cNvPr id="3" name="Chevron 2">
          <a:extLst>
            <a:ext uri="{FF2B5EF4-FFF2-40B4-BE49-F238E27FC236}">
              <a16:creationId xmlns:a16="http://schemas.microsoft.com/office/drawing/2014/main" id="{00000000-0008-0000-0600-000003000000}"/>
            </a:ext>
          </a:extLst>
        </xdr:cNvPr>
        <xdr:cNvSpPr/>
      </xdr:nvSpPr>
      <xdr:spPr>
        <a:xfrm rot="10800000">
          <a:off x="904875" y="1168400"/>
          <a:ext cx="484505" cy="484505"/>
        </a:xfrm>
        <a:prstGeom prst="chevron">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0000000}" name="MANUFACTURING91034" displayName="MANUFACTURING91034" ref="C2:E17" totalsRowShown="0">
  <autoFilter ref="C2:E17" xr:uid="{00000000-0009-0000-0100-000008000000}"/>
  <tableColumns count="3">
    <tableColumn id="2" xr3:uid="{00000000-0010-0000-0000-000002000000}" name="PROFIT OR LOSS SCHEDULE" dataDxfId="16"/>
    <tableColumn id="3" xr3:uid="{00000000-0010-0000-0000-000003000000}" name="NGO" dataDxfId="15"/>
    <tableColumn id="4" xr3:uid="{00000000-0010-0000-0000-000004000000}" name="NON NGO" dataDxfId="14"/>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1000000}" name="ADMINI" displayName="ADMINI" ref="C2:E73" totalsRowShown="0">
  <autoFilter ref="C2:E73" xr:uid="{00000000-0009-0000-0100-000009000000}"/>
  <tableColumns count="3">
    <tableColumn id="2" xr3:uid="{00000000-0010-0000-0100-000002000000}" name="PROFIT OR LOSS SCHEDULE" dataDxfId="13"/>
    <tableColumn id="3" xr3:uid="{00000000-0010-0000-0100-000003000000}" name="NGO" dataDxfId="12"/>
    <tableColumn id="4" xr3:uid="{00000000-0010-0000-0100-000004000000}" name="NON NGO" dataDxfId="11"/>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bl_sectors" displayName="tbl_sectors" ref="B1:C20" totalsRowShown="0">
  <autoFilter ref="B1:C20" xr:uid="{00000000-0009-0000-0100-000001000000}"/>
  <tableColumns count="2">
    <tableColumn id="1" xr3:uid="{00000000-0010-0000-0200-000001000000}" name="id"/>
    <tableColumn id="2" xr3:uid="{00000000-0010-0000-0200-000002000000}" name="sector"/>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bl_ppe_category" displayName="tbl_ppe_category" ref="J1:K16" totalsRowShown="0">
  <autoFilter ref="J1:K16" xr:uid="{00000000-0009-0000-0100-000002000000}"/>
  <tableColumns count="2">
    <tableColumn id="1" xr3:uid="{00000000-0010-0000-0300-000001000000}" name="id"/>
    <tableColumn id="2" xr3:uid="{00000000-0010-0000-0300-000002000000}" name="ppe_category"/>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tbl_date_validation" displayName="tbl_date_validation" ref="M1:O2" totalsRowShown="0">
  <autoFilter ref="M1:O2" xr:uid="{00000000-0009-0000-0100-000003000000}"/>
  <tableColumns count="3">
    <tableColumn id="1" xr3:uid="{00000000-0010-0000-0400-000001000000}" name="id"/>
    <tableColumn id="2" xr3:uid="{00000000-0010-0000-0400-000002000000}" name="start" dataDxfId="10"/>
    <tableColumn id="3" xr3:uid="{00000000-0010-0000-0400-000003000000}" name="end" dataDxfId="9">
      <calculatedColumnFormula>TODAY()</calculatedColumnFormula>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5000000}" name="Table5" displayName="Table5" ref="S1:U83" totalsRowShown="0">
  <autoFilter ref="S1:U83" xr:uid="{00000000-0009-0000-0100-000004000000}"/>
  <tableColumns count="3">
    <tableColumn id="1" xr3:uid="{00000000-0010-0000-0500-000001000000}" name="id" dataDxfId="8"/>
    <tableColumn id="2" xr3:uid="{00000000-0010-0000-0500-000002000000}" name="code" dataDxfId="7"/>
    <tableColumn id="3" xr3:uid="{00000000-0010-0000-0500-000003000000}" name="details" dataDxfId="6"/>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Table6" displayName="Table6" ref="W1:X32" totalsRowShown="0">
  <autoFilter ref="W1:X32" xr:uid="{00000000-0009-0000-0100-000005000000}"/>
  <tableColumns count="2">
    <tableColumn id="1" xr3:uid="{00000000-0010-0000-0600-000001000000}" name="id"/>
    <tableColumn id="2" xr3:uid="{00000000-0010-0000-0600-000002000000}" name="year"/>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asset_description" displayName="asset_description" ref="Z1:AC28" totalsRowShown="0">
  <autoFilter ref="Z1:AC28" xr:uid="{00000000-0009-0000-0100-000006000000}"/>
  <tableColumns count="4">
    <tableColumn id="1" xr3:uid="{00000000-0010-0000-0700-000001000000}" name="id"/>
    <tableColumn id="2" xr3:uid="{00000000-0010-0000-0700-000002000000}" name="description" dataDxfId="5">
      <calculatedColumnFormula>AC2&amp;" - "&amp;AB2</calculatedColumnFormula>
    </tableColumn>
    <tableColumn id="3" xr3:uid="{00000000-0010-0000-0700-000003000000}" name="description2" dataDxfId="4"/>
    <tableColumn id="4" xr3:uid="{00000000-0010-0000-0700-000004000000}" name="code" dataDxfId="3"/>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8000000}" name="charge_for_the_year" displayName="charge_for_the_year" ref="AF1:AI24" totalsRowShown="0">
  <autoFilter ref="AF1:AI24" xr:uid="{00000000-0009-0000-0100-000007000000}"/>
  <tableColumns count="4">
    <tableColumn id="1" xr3:uid="{00000000-0010-0000-0800-000001000000}" name="id"/>
    <tableColumn id="2" xr3:uid="{00000000-0010-0000-0800-000002000000}" name="charge" dataDxfId="2">
      <calculatedColumnFormula>AI2&amp;" - "&amp;AH2</calculatedColumnFormula>
    </tableColumn>
    <tableColumn id="3" xr3:uid="{00000000-0010-0000-0800-000003000000}" name="charge2" dataDxfId="1"/>
    <tableColumn id="4" xr3:uid="{00000000-0010-0000-0800-000004000000}" name="cod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table" Target="../tables/table5.xml"/><Relationship Id="rId7" Type="http://schemas.openxmlformats.org/officeDocument/2006/relationships/table" Target="../tables/table9.xml"/><Relationship Id="rId2" Type="http://schemas.openxmlformats.org/officeDocument/2006/relationships/table" Target="../tables/table4.xml"/><Relationship Id="rId1" Type="http://schemas.openxmlformats.org/officeDocument/2006/relationships/table" Target="../tables/table3.xml"/><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sheetPr>
  <dimension ref="B1:B105"/>
  <sheetViews>
    <sheetView showGridLines="0" tabSelected="1" zoomScale="60" zoomScaleNormal="60" workbookViewId="0">
      <selection activeCell="B96" sqref="B96"/>
    </sheetView>
  </sheetViews>
  <sheetFormatPr baseColWidth="10" defaultColWidth="11.33203125" defaultRowHeight="24" x14ac:dyDescent="0.3"/>
  <cols>
    <col min="1" max="1" width="7.5" style="235" customWidth="1"/>
    <col min="2" max="2" width="235.83203125" style="236" customWidth="1"/>
    <col min="3" max="16384" width="11.33203125" style="235"/>
  </cols>
  <sheetData>
    <row r="1" spans="2:2" ht="39.5" customHeight="1" x14ac:dyDescent="0.3"/>
    <row r="2" spans="2:2" ht="83.5" customHeight="1" x14ac:dyDescent="0.3">
      <c r="B2" s="237"/>
    </row>
    <row r="3" spans="2:2" s="234" customFormat="1" ht="48" customHeight="1" x14ac:dyDescent="0.2">
      <c r="B3" s="238" t="s">
        <v>0</v>
      </c>
    </row>
    <row r="4" spans="2:2" ht="36" customHeight="1" x14ac:dyDescent="0.3">
      <c r="B4" s="239" t="s">
        <v>1</v>
      </c>
    </row>
    <row r="5" spans="2:2" ht="26" x14ac:dyDescent="0.3">
      <c r="B5" s="240"/>
    </row>
    <row r="6" spans="2:2" ht="27" x14ac:dyDescent="0.3">
      <c r="B6" s="241" t="s">
        <v>2</v>
      </c>
    </row>
    <row r="7" spans="2:2" ht="27" x14ac:dyDescent="0.3">
      <c r="B7" s="241" t="s">
        <v>3</v>
      </c>
    </row>
    <row r="8" spans="2:2" ht="27" x14ac:dyDescent="0.3">
      <c r="B8" s="240" t="s">
        <v>4</v>
      </c>
    </row>
    <row r="9" spans="2:2" ht="26" x14ac:dyDescent="0.3">
      <c r="B9" s="241"/>
    </row>
    <row r="10" spans="2:2" ht="27" x14ac:dyDescent="0.3">
      <c r="B10" s="241" t="s">
        <v>5</v>
      </c>
    </row>
    <row r="11" spans="2:2" ht="27" x14ac:dyDescent="0.3">
      <c r="B11" s="240" t="s">
        <v>6</v>
      </c>
    </row>
    <row r="12" spans="2:2" ht="27" x14ac:dyDescent="0.3">
      <c r="B12" s="241" t="s">
        <v>7</v>
      </c>
    </row>
    <row r="13" spans="2:2" ht="27" x14ac:dyDescent="0.3">
      <c r="B13" s="241" t="s">
        <v>8</v>
      </c>
    </row>
    <row r="14" spans="2:2" ht="27" x14ac:dyDescent="0.3">
      <c r="B14" s="241" t="s">
        <v>9</v>
      </c>
    </row>
    <row r="15" spans="2:2" ht="27" x14ac:dyDescent="0.3">
      <c r="B15" s="240" t="s">
        <v>10</v>
      </c>
    </row>
    <row r="16" spans="2:2" ht="27" x14ac:dyDescent="0.3">
      <c r="B16" s="240" t="s">
        <v>11</v>
      </c>
    </row>
    <row r="17" spans="2:2" ht="27" x14ac:dyDescent="0.3">
      <c r="B17" s="240" t="s">
        <v>12</v>
      </c>
    </row>
    <row r="18" spans="2:2" ht="27" x14ac:dyDescent="0.3">
      <c r="B18" s="241" t="s">
        <v>13</v>
      </c>
    </row>
    <row r="19" spans="2:2" ht="26" x14ac:dyDescent="0.3">
      <c r="B19" s="241"/>
    </row>
    <row r="20" spans="2:2" ht="27" x14ac:dyDescent="0.3">
      <c r="B20" s="241" t="s">
        <v>14</v>
      </c>
    </row>
    <row r="21" spans="2:2" ht="27" x14ac:dyDescent="0.3">
      <c r="B21" s="241" t="s">
        <v>15</v>
      </c>
    </row>
    <row r="22" spans="2:2" ht="27" x14ac:dyDescent="0.3">
      <c r="B22" s="241" t="s">
        <v>16</v>
      </c>
    </row>
    <row r="23" spans="2:2" ht="27" x14ac:dyDescent="0.3">
      <c r="B23" s="240" t="s">
        <v>17</v>
      </c>
    </row>
    <row r="24" spans="2:2" ht="27" x14ac:dyDescent="0.3">
      <c r="B24" s="241" t="s">
        <v>18</v>
      </c>
    </row>
    <row r="25" spans="2:2" ht="27" x14ac:dyDescent="0.3">
      <c r="B25" s="242" t="s">
        <v>19</v>
      </c>
    </row>
    <row r="26" spans="2:2" ht="27" x14ac:dyDescent="0.3">
      <c r="B26" s="243" t="s">
        <v>20</v>
      </c>
    </row>
    <row r="27" spans="2:2" ht="26" x14ac:dyDescent="0.3">
      <c r="B27" s="243"/>
    </row>
    <row r="28" spans="2:2" ht="27" x14ac:dyDescent="0.3">
      <c r="B28" s="243" t="s">
        <v>21</v>
      </c>
    </row>
    <row r="29" spans="2:2" ht="27" x14ac:dyDescent="0.3">
      <c r="B29" s="242" t="s">
        <v>22</v>
      </c>
    </row>
    <row r="30" spans="2:2" ht="27" x14ac:dyDescent="0.3">
      <c r="B30" s="243" t="s">
        <v>23</v>
      </c>
    </row>
    <row r="31" spans="2:2" ht="27" x14ac:dyDescent="0.3">
      <c r="B31" s="243" t="s">
        <v>24</v>
      </c>
    </row>
    <row r="32" spans="2:2" ht="53" x14ac:dyDescent="0.3">
      <c r="B32" s="241" t="s">
        <v>25</v>
      </c>
    </row>
    <row r="33" spans="2:2" ht="27" x14ac:dyDescent="0.3">
      <c r="B33" s="241" t="s">
        <v>26</v>
      </c>
    </row>
    <row r="34" spans="2:2" ht="27" x14ac:dyDescent="0.3">
      <c r="B34" s="240" t="s">
        <v>27</v>
      </c>
    </row>
    <row r="35" spans="2:2" ht="27" x14ac:dyDescent="0.3">
      <c r="B35" s="240" t="s">
        <v>28</v>
      </c>
    </row>
    <row r="36" spans="2:2" ht="27" x14ac:dyDescent="0.3">
      <c r="B36" s="242" t="s">
        <v>29</v>
      </c>
    </row>
    <row r="37" spans="2:2" ht="27" x14ac:dyDescent="0.3">
      <c r="B37" s="241" t="s">
        <v>30</v>
      </c>
    </row>
    <row r="38" spans="2:2" ht="27" x14ac:dyDescent="0.3">
      <c r="B38" s="241" t="s">
        <v>31</v>
      </c>
    </row>
    <row r="39" spans="2:2" ht="27" x14ac:dyDescent="0.3">
      <c r="B39" s="241" t="s">
        <v>32</v>
      </c>
    </row>
    <row r="40" spans="2:2" ht="27" x14ac:dyDescent="0.3">
      <c r="B40" s="241" t="s">
        <v>33</v>
      </c>
    </row>
    <row r="41" spans="2:2" ht="27" x14ac:dyDescent="0.3">
      <c r="B41" s="241" t="s">
        <v>34</v>
      </c>
    </row>
    <row r="42" spans="2:2" ht="27" x14ac:dyDescent="0.3">
      <c r="B42" s="242" t="s">
        <v>35</v>
      </c>
    </row>
    <row r="43" spans="2:2" ht="27" x14ac:dyDescent="0.3">
      <c r="B43" s="241" t="s">
        <v>36</v>
      </c>
    </row>
    <row r="44" spans="2:2" ht="27" x14ac:dyDescent="0.3">
      <c r="B44" s="241" t="s">
        <v>37</v>
      </c>
    </row>
    <row r="45" spans="2:2" ht="27" x14ac:dyDescent="0.3">
      <c r="B45" s="242" t="s">
        <v>38</v>
      </c>
    </row>
    <row r="46" spans="2:2" ht="26" x14ac:dyDescent="0.3">
      <c r="B46" s="241"/>
    </row>
    <row r="47" spans="2:2" ht="27" x14ac:dyDescent="0.3">
      <c r="B47" s="241" t="s">
        <v>39</v>
      </c>
    </row>
    <row r="48" spans="2:2" ht="27" x14ac:dyDescent="0.3">
      <c r="B48" s="240" t="s">
        <v>40</v>
      </c>
    </row>
    <row r="49" spans="2:2" ht="27" x14ac:dyDescent="0.3">
      <c r="B49" s="241" t="s">
        <v>41</v>
      </c>
    </row>
    <row r="50" spans="2:2" ht="26" x14ac:dyDescent="0.3">
      <c r="B50" s="240"/>
    </row>
    <row r="51" spans="2:2" ht="27" x14ac:dyDescent="0.3">
      <c r="B51" s="240" t="s">
        <v>42</v>
      </c>
    </row>
    <row r="52" spans="2:2" ht="27" x14ac:dyDescent="0.3">
      <c r="B52" s="240" t="s">
        <v>43</v>
      </c>
    </row>
    <row r="53" spans="2:2" ht="27" x14ac:dyDescent="0.3">
      <c r="B53" s="241" t="s">
        <v>44</v>
      </c>
    </row>
    <row r="54" spans="2:2" ht="27" x14ac:dyDescent="0.3">
      <c r="B54" s="241" t="s">
        <v>45</v>
      </c>
    </row>
    <row r="55" spans="2:2" ht="26" x14ac:dyDescent="0.3">
      <c r="B55" s="241"/>
    </row>
    <row r="56" spans="2:2" ht="27" x14ac:dyDescent="0.3">
      <c r="B56" s="240" t="s">
        <v>46</v>
      </c>
    </row>
    <row r="57" spans="2:2" ht="27" x14ac:dyDescent="0.3">
      <c r="B57" s="240" t="s">
        <v>47</v>
      </c>
    </row>
    <row r="58" spans="2:2" ht="26" x14ac:dyDescent="0.3">
      <c r="B58" s="240"/>
    </row>
    <row r="59" spans="2:2" ht="27" x14ac:dyDescent="0.3">
      <c r="B59" s="241" t="s">
        <v>48</v>
      </c>
    </row>
    <row r="60" spans="2:2" ht="27" x14ac:dyDescent="0.3">
      <c r="B60" s="241" t="s">
        <v>49</v>
      </c>
    </row>
    <row r="61" spans="2:2" ht="27" x14ac:dyDescent="0.3">
      <c r="B61" s="241" t="s">
        <v>50</v>
      </c>
    </row>
    <row r="62" spans="2:2" ht="27" x14ac:dyDescent="0.3">
      <c r="B62" s="241" t="s">
        <v>51</v>
      </c>
    </row>
    <row r="63" spans="2:2" ht="27" x14ac:dyDescent="0.3">
      <c r="B63" s="240" t="s">
        <v>52</v>
      </c>
    </row>
    <row r="64" spans="2:2" ht="27" x14ac:dyDescent="0.3">
      <c r="B64" s="241" t="s">
        <v>53</v>
      </c>
    </row>
    <row r="65" spans="2:2" ht="27" x14ac:dyDescent="0.3">
      <c r="B65" s="241" t="s">
        <v>54</v>
      </c>
    </row>
    <row r="66" spans="2:2" ht="27" x14ac:dyDescent="0.3">
      <c r="B66" s="240" t="s">
        <v>55</v>
      </c>
    </row>
    <row r="67" spans="2:2" ht="27" x14ac:dyDescent="0.3">
      <c r="B67" s="240" t="s">
        <v>56</v>
      </c>
    </row>
    <row r="68" spans="2:2" ht="27" x14ac:dyDescent="0.3">
      <c r="B68" s="240" t="s">
        <v>57</v>
      </c>
    </row>
    <row r="69" spans="2:2" ht="27" x14ac:dyDescent="0.3">
      <c r="B69" s="241" t="s">
        <v>58</v>
      </c>
    </row>
    <row r="70" spans="2:2" ht="27" x14ac:dyDescent="0.3">
      <c r="B70" s="241" t="s">
        <v>59</v>
      </c>
    </row>
    <row r="71" spans="2:2" ht="26" x14ac:dyDescent="0.3">
      <c r="B71" s="241"/>
    </row>
    <row r="72" spans="2:2" ht="27" x14ac:dyDescent="0.3">
      <c r="B72" s="241" t="s">
        <v>60</v>
      </c>
    </row>
    <row r="73" spans="2:2" ht="27" x14ac:dyDescent="0.3">
      <c r="B73" s="241" t="s">
        <v>61</v>
      </c>
    </row>
    <row r="74" spans="2:2" ht="27" x14ac:dyDescent="0.3">
      <c r="B74" s="240" t="s">
        <v>62</v>
      </c>
    </row>
    <row r="75" spans="2:2" ht="27" x14ac:dyDescent="0.3">
      <c r="B75" s="240" t="s">
        <v>63</v>
      </c>
    </row>
    <row r="76" spans="2:2" ht="27" x14ac:dyDescent="0.3">
      <c r="B76" s="240" t="s">
        <v>64</v>
      </c>
    </row>
    <row r="77" spans="2:2" ht="27" x14ac:dyDescent="0.3">
      <c r="B77" s="241" t="s">
        <v>65</v>
      </c>
    </row>
    <row r="78" spans="2:2" ht="27" x14ac:dyDescent="0.3">
      <c r="B78" s="241" t="s">
        <v>52</v>
      </c>
    </row>
    <row r="79" spans="2:2" ht="27" x14ac:dyDescent="0.3">
      <c r="B79" s="241" t="s">
        <v>66</v>
      </c>
    </row>
    <row r="80" spans="2:2" ht="27" x14ac:dyDescent="0.3">
      <c r="B80" s="240" t="s">
        <v>67</v>
      </c>
    </row>
    <row r="81" spans="2:2" ht="27" x14ac:dyDescent="0.3">
      <c r="B81" s="241" t="s">
        <v>68</v>
      </c>
    </row>
    <row r="82" spans="2:2" ht="27" x14ac:dyDescent="0.3">
      <c r="B82" s="241" t="s">
        <v>69</v>
      </c>
    </row>
    <row r="83" spans="2:2" ht="26" x14ac:dyDescent="0.3">
      <c r="B83" s="241"/>
    </row>
    <row r="84" spans="2:2" ht="27" x14ac:dyDescent="0.3">
      <c r="B84" s="241" t="s">
        <v>70</v>
      </c>
    </row>
    <row r="85" spans="2:2" ht="27" x14ac:dyDescent="0.3">
      <c r="B85" s="241" t="s">
        <v>71</v>
      </c>
    </row>
    <row r="86" spans="2:2" ht="27" x14ac:dyDescent="0.3">
      <c r="B86" s="240" t="s">
        <v>72</v>
      </c>
    </row>
    <row r="87" spans="2:2" ht="27" x14ac:dyDescent="0.3">
      <c r="B87" s="241" t="s">
        <v>73</v>
      </c>
    </row>
    <row r="88" spans="2:2" ht="27" x14ac:dyDescent="0.3">
      <c r="B88" s="241" t="s">
        <v>74</v>
      </c>
    </row>
    <row r="89" spans="2:2" ht="27" x14ac:dyDescent="0.3">
      <c r="B89" s="241" t="s">
        <v>75</v>
      </c>
    </row>
    <row r="90" spans="2:2" ht="27" x14ac:dyDescent="0.3">
      <c r="B90" s="241" t="s">
        <v>76</v>
      </c>
    </row>
    <row r="91" spans="2:2" ht="26" x14ac:dyDescent="0.3">
      <c r="B91" s="241"/>
    </row>
    <row r="92" spans="2:2" ht="27" x14ac:dyDescent="0.3">
      <c r="B92" s="241" t="s">
        <v>77</v>
      </c>
    </row>
    <row r="93" spans="2:2" ht="27" x14ac:dyDescent="0.3">
      <c r="B93" s="241" t="s">
        <v>78</v>
      </c>
    </row>
    <row r="94" spans="2:2" ht="26" x14ac:dyDescent="0.3">
      <c r="B94" s="241"/>
    </row>
    <row r="95" spans="2:2" ht="27" x14ac:dyDescent="0.3">
      <c r="B95" s="240" t="s">
        <v>79</v>
      </c>
    </row>
    <row r="96" spans="2:2" ht="27" x14ac:dyDescent="0.3">
      <c r="B96" s="241" t="s">
        <v>80</v>
      </c>
    </row>
    <row r="97" spans="2:2" ht="27" x14ac:dyDescent="0.3">
      <c r="B97" s="241" t="s">
        <v>81</v>
      </c>
    </row>
    <row r="98" spans="2:2" ht="26" x14ac:dyDescent="0.3">
      <c r="B98" s="241"/>
    </row>
    <row r="99" spans="2:2" ht="26" x14ac:dyDescent="0.3">
      <c r="B99" s="241"/>
    </row>
    <row r="100" spans="2:2" ht="27" x14ac:dyDescent="0.3">
      <c r="B100" s="244" t="s">
        <v>82</v>
      </c>
    </row>
    <row r="101" spans="2:2" ht="26" x14ac:dyDescent="0.3">
      <c r="B101" s="244"/>
    </row>
    <row r="102" spans="2:2" ht="27" x14ac:dyDescent="0.3">
      <c r="B102" s="244" t="s">
        <v>83</v>
      </c>
    </row>
    <row r="103" spans="2:2" ht="27" x14ac:dyDescent="0.3">
      <c r="B103" s="244" t="s">
        <v>84</v>
      </c>
    </row>
    <row r="104" spans="2:2" ht="27" x14ac:dyDescent="0.3">
      <c r="B104" s="244" t="s">
        <v>85</v>
      </c>
    </row>
    <row r="105" spans="2:2" ht="27" x14ac:dyDescent="0.3">
      <c r="B105" s="245" t="s">
        <v>86</v>
      </c>
    </row>
  </sheetData>
  <sheetProtection algorithmName="SHA-512" hashValue="hO8lFz7uONMIi/j5dJjKjQ3tKpu4N0YGcWffCoUiCczAShGArQMzc4gt9Ny/W6O19hrMwA5SOB0kDbYXrjaWjQ==" saltValue="2A/kLfo0JSBhu+jh8dhvGA==" spinCount="100000" sheet="1" objects="1" scenarios="1" select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9"/>
  <sheetViews>
    <sheetView workbookViewId="0">
      <selection activeCell="B8" sqref="B8:E9"/>
    </sheetView>
  </sheetViews>
  <sheetFormatPr baseColWidth="10" defaultColWidth="10.83203125" defaultRowHeight="15" x14ac:dyDescent="0.2"/>
  <cols>
    <col min="1" max="1" width="5.6640625" style="222" customWidth="1"/>
    <col min="2" max="2" width="4" style="222" customWidth="1"/>
    <col min="3" max="3" width="24.5" style="222" customWidth="1"/>
    <col min="4" max="4" width="25.83203125" style="222" customWidth="1"/>
    <col min="5" max="5" width="3.1640625" style="222" customWidth="1"/>
    <col min="6" max="16384" width="10.83203125" style="222"/>
  </cols>
  <sheetData>
    <row r="1" spans="2:5" ht="32" customHeight="1" x14ac:dyDescent="0.2"/>
    <row r="2" spans="2:5" ht="29" customHeight="1" x14ac:dyDescent="0.2">
      <c r="B2" s="223"/>
      <c r="C2" s="224"/>
      <c r="D2" s="224"/>
      <c r="E2" s="225"/>
    </row>
    <row r="3" spans="2:5" ht="10" customHeight="1" x14ac:dyDescent="0.2">
      <c r="B3" s="226"/>
      <c r="C3" s="227"/>
      <c r="D3" s="227"/>
      <c r="E3" s="228"/>
    </row>
    <row r="4" spans="2:5" ht="2" customHeight="1" x14ac:dyDescent="0.2">
      <c r="B4" s="226"/>
      <c r="C4" s="227"/>
      <c r="D4" s="227"/>
      <c r="E4" s="228"/>
    </row>
    <row r="5" spans="2:5" ht="22" customHeight="1" x14ac:dyDescent="0.2">
      <c r="B5" s="226"/>
      <c r="C5" s="247" t="s">
        <v>87</v>
      </c>
      <c r="D5" s="247"/>
      <c r="E5" s="228"/>
    </row>
    <row r="6" spans="2:5" x14ac:dyDescent="0.2">
      <c r="B6" s="226"/>
      <c r="C6" s="229"/>
      <c r="D6" s="229"/>
      <c r="E6" s="228"/>
    </row>
    <row r="7" spans="2:5" ht="31" customHeight="1" x14ac:dyDescent="0.2">
      <c r="B7" s="230"/>
      <c r="C7" s="231" t="s">
        <v>88</v>
      </c>
      <c r="D7" s="232">
        <v>2025</v>
      </c>
      <c r="E7" s="233"/>
    </row>
    <row r="8" spans="2:5" x14ac:dyDescent="0.2">
      <c r="B8" s="248"/>
      <c r="C8" s="249"/>
      <c r="D8" s="249"/>
      <c r="E8" s="250"/>
    </row>
    <row r="9" spans="2:5" x14ac:dyDescent="0.2">
      <c r="B9" s="251"/>
      <c r="C9" s="252"/>
      <c r="D9" s="252"/>
      <c r="E9" s="253"/>
    </row>
  </sheetData>
  <sheetProtection algorithmName="SHA-512" hashValue="sPrkckp92vvpvOQSfJDbpnPG3vI1ZAazo9+nK7s3lC5DIIPSTR0QKVGyGqK6SelzOsBJISBaTlA9eyUE070qcA==" saltValue="J9hCJA+/pth1fcVMh93mOg==" spinCount="100000" sheet="1" objects="1" scenarios="1"/>
  <mergeCells count="2">
    <mergeCell ref="C5:D5"/>
    <mergeCell ref="B8:E9"/>
  </mergeCells>
  <dataValidations count="1">
    <dataValidation type="custom" allowBlank="1" showInputMessage="1" showErrorMessage="1" errorTitle="WRONG INPUT" error="Enter a valid year (on or after 2025)" sqref="D7" xr:uid="{00000000-0002-0000-0100-000000000000}">
      <formula1>AND(NOT(ISBLANK(D7)),ISNUMBER(D7),D7=INT(D7),D7&gt;=2025)</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160"/>
  <sheetViews>
    <sheetView zoomScale="60" zoomScaleNormal="60" workbookViewId="0">
      <selection activeCell="E20" sqref="E20"/>
    </sheetView>
  </sheetViews>
  <sheetFormatPr baseColWidth="10" defaultColWidth="13.83203125" defaultRowHeight="25" outlineLevelRow="1" x14ac:dyDescent="0.25"/>
  <cols>
    <col min="1" max="1" width="13.83203125" style="106"/>
    <col min="2" max="2" width="19.33203125" style="107" customWidth="1"/>
    <col min="3" max="3" width="123.5" style="106" customWidth="1"/>
    <col min="4" max="4" width="41.83203125" style="108" customWidth="1"/>
    <col min="5" max="5" width="79.5" style="109" customWidth="1"/>
    <col min="6" max="6" width="37.33203125" style="109" customWidth="1"/>
    <col min="7" max="16384" width="13.83203125" style="106"/>
  </cols>
  <sheetData>
    <row r="1" spans="2:6" ht="17.25" customHeight="1" x14ac:dyDescent="0.25"/>
    <row r="2" spans="2:6" ht="66.5" customHeight="1" x14ac:dyDescent="0.25">
      <c r="C2" s="254"/>
      <c r="D2" s="255"/>
      <c r="E2" s="256"/>
    </row>
    <row r="3" spans="2:6" s="104" customFormat="1" ht="53.25" customHeight="1" x14ac:dyDescent="0.2">
      <c r="B3" s="110"/>
      <c r="C3" s="257" t="s">
        <v>89</v>
      </c>
      <c r="D3" s="258"/>
      <c r="E3" s="259"/>
      <c r="F3" s="111"/>
    </row>
    <row r="4" spans="2:6" s="104" customFormat="1" ht="18" customHeight="1" x14ac:dyDescent="0.2">
      <c r="B4" s="110"/>
      <c r="C4" s="260"/>
      <c r="D4" s="261"/>
      <c r="E4" s="262"/>
      <c r="F4" s="111"/>
    </row>
    <row r="5" spans="2:6" ht="43" customHeight="1" x14ac:dyDescent="0.25">
      <c r="C5" s="263" t="s">
        <v>90</v>
      </c>
      <c r="D5" s="264"/>
      <c r="E5" s="265"/>
    </row>
    <row r="6" spans="2:6" ht="17.25" customHeight="1" x14ac:dyDescent="0.25">
      <c r="C6" s="112"/>
      <c r="D6" s="113"/>
      <c r="E6" s="114"/>
    </row>
    <row r="7" spans="2:6" s="104" customFormat="1" ht="38.25" customHeight="1" x14ac:dyDescent="0.2">
      <c r="B7" s="110"/>
      <c r="C7" s="115"/>
      <c r="D7" s="116" t="s">
        <v>91</v>
      </c>
      <c r="E7" s="117" t="s">
        <v>91</v>
      </c>
      <c r="F7" s="111"/>
    </row>
    <row r="8" spans="2:6" s="104" customFormat="1" ht="38.25" customHeight="1" x14ac:dyDescent="0.2">
      <c r="B8" s="110"/>
      <c r="C8" s="118" t="s">
        <v>92</v>
      </c>
      <c r="D8" s="119" t="str">
        <f>config!AP2</f>
        <v>NGO</v>
      </c>
      <c r="E8" s="120" t="str">
        <f>"NON "&amp;config!AP2</f>
        <v>NON NGO</v>
      </c>
      <c r="F8" s="111"/>
    </row>
    <row r="9" spans="2:6" s="104" customFormat="1" ht="32" customHeight="1" x14ac:dyDescent="0.2">
      <c r="B9" s="110"/>
      <c r="C9" s="121"/>
      <c r="D9" s="122"/>
      <c r="E9" s="123"/>
      <c r="F9" s="111"/>
    </row>
    <row r="10" spans="2:6" s="105" customFormat="1" ht="36" customHeight="1" x14ac:dyDescent="0.2">
      <c r="B10" s="124"/>
      <c r="C10" s="125" t="s">
        <v>93</v>
      </c>
      <c r="D10" s="126"/>
      <c r="E10" s="126"/>
      <c r="F10" s="127"/>
    </row>
    <row r="11" spans="2:6" s="105" customFormat="1" ht="36" customHeight="1" x14ac:dyDescent="0.2">
      <c r="B11" s="124"/>
      <c r="C11" s="128" t="s">
        <v>94</v>
      </c>
      <c r="D11" s="126"/>
      <c r="E11" s="126"/>
      <c r="F11" s="127"/>
    </row>
    <row r="12" spans="2:6" s="105" customFormat="1" ht="40" customHeight="1" x14ac:dyDescent="0.2">
      <c r="B12" s="129"/>
      <c r="C12" s="125" t="s">
        <v>95</v>
      </c>
      <c r="D12" s="126"/>
      <c r="E12" s="126"/>
      <c r="F12" s="127"/>
    </row>
    <row r="13" spans="2:6" s="105" customFormat="1" ht="40" customHeight="1" x14ac:dyDescent="0.2">
      <c r="B13" s="129"/>
      <c r="C13" s="128" t="s">
        <v>96</v>
      </c>
      <c r="D13" s="126"/>
      <c r="E13" s="126"/>
      <c r="F13" s="127"/>
    </row>
    <row r="14" spans="2:6" s="105" customFormat="1" ht="40" customHeight="1" x14ac:dyDescent="0.2">
      <c r="B14" s="129"/>
      <c r="C14" s="125" t="s">
        <v>97</v>
      </c>
      <c r="D14" s="126"/>
      <c r="E14" s="126"/>
      <c r="F14" s="127"/>
    </row>
    <row r="15" spans="2:6" s="105" customFormat="1" ht="40" customHeight="1" x14ac:dyDescent="0.2">
      <c r="B15" s="129"/>
      <c r="C15" s="128" t="s">
        <v>98</v>
      </c>
      <c r="D15" s="126"/>
      <c r="E15" s="126"/>
      <c r="F15" s="127"/>
    </row>
    <row r="16" spans="2:6" s="105" customFormat="1" ht="40" customHeight="1" x14ac:dyDescent="0.2">
      <c r="B16" s="129"/>
      <c r="C16" s="125" t="s">
        <v>99</v>
      </c>
      <c r="D16" s="126"/>
      <c r="E16" s="126"/>
      <c r="F16" s="127"/>
    </row>
    <row r="17" spans="2:6" s="105" customFormat="1" ht="40" customHeight="1" x14ac:dyDescent="0.2">
      <c r="B17" s="129"/>
      <c r="C17" s="128" t="s">
        <v>100</v>
      </c>
      <c r="D17" s="126"/>
      <c r="E17" s="126"/>
      <c r="F17" s="127"/>
    </row>
    <row r="18" spans="2:6" s="105" customFormat="1" ht="40" customHeight="1" x14ac:dyDescent="0.2">
      <c r="B18" s="129"/>
      <c r="C18" s="125" t="s">
        <v>101</v>
      </c>
      <c r="D18" s="126"/>
      <c r="E18" s="126"/>
      <c r="F18" s="127"/>
    </row>
    <row r="19" spans="2:6" s="105" customFormat="1" ht="40" customHeight="1" x14ac:dyDescent="0.2">
      <c r="B19" s="129"/>
      <c r="C19" s="128" t="s">
        <v>102</v>
      </c>
      <c r="D19" s="126"/>
      <c r="E19" s="126"/>
      <c r="F19" s="127"/>
    </row>
    <row r="20" spans="2:6" s="105" customFormat="1" ht="40" customHeight="1" x14ac:dyDescent="0.2">
      <c r="B20" s="129"/>
      <c r="C20" s="125" t="s">
        <v>103</v>
      </c>
      <c r="D20" s="126"/>
      <c r="E20" s="126"/>
      <c r="F20" s="127"/>
    </row>
    <row r="21" spans="2:6" s="105" customFormat="1" ht="40" customHeight="1" x14ac:dyDescent="0.2">
      <c r="B21" s="129"/>
      <c r="C21" s="128" t="s">
        <v>104</v>
      </c>
      <c r="D21" s="126"/>
      <c r="E21" s="126"/>
      <c r="F21" s="127"/>
    </row>
    <row r="22" spans="2:6" s="105" customFormat="1" ht="40" customHeight="1" x14ac:dyDescent="0.2">
      <c r="B22" s="129"/>
      <c r="C22" s="125" t="s">
        <v>105</v>
      </c>
      <c r="D22" s="126"/>
      <c r="E22" s="126"/>
      <c r="F22" s="127"/>
    </row>
    <row r="23" spans="2:6" s="105" customFormat="1" ht="40" customHeight="1" x14ac:dyDescent="0.2">
      <c r="B23" s="129"/>
      <c r="C23" s="128" t="s">
        <v>106</v>
      </c>
      <c r="D23" s="126"/>
      <c r="E23" s="126"/>
      <c r="F23" s="127"/>
    </row>
    <row r="24" spans="2:6" s="105" customFormat="1" ht="40" customHeight="1" x14ac:dyDescent="0.2">
      <c r="B24" s="129"/>
      <c r="C24" s="125" t="s">
        <v>107</v>
      </c>
      <c r="D24" s="126"/>
      <c r="E24" s="126"/>
      <c r="F24" s="127"/>
    </row>
    <row r="25" spans="2:6" s="105" customFormat="1" ht="40" customHeight="1" x14ac:dyDescent="0.2">
      <c r="B25" s="129"/>
      <c r="C25" s="128" t="s">
        <v>108</v>
      </c>
      <c r="D25" s="126"/>
      <c r="E25" s="126"/>
      <c r="F25" s="127"/>
    </row>
    <row r="26" spans="2:6" s="105" customFormat="1" ht="40" customHeight="1" x14ac:dyDescent="0.2">
      <c r="B26" s="129"/>
      <c r="C26" s="125" t="s">
        <v>109</v>
      </c>
      <c r="D26" s="126"/>
      <c r="E26" s="126"/>
      <c r="F26" s="127"/>
    </row>
    <row r="27" spans="2:6" s="105" customFormat="1" ht="40" customHeight="1" x14ac:dyDescent="0.2">
      <c r="B27" s="129"/>
      <c r="C27" s="128" t="s">
        <v>110</v>
      </c>
      <c r="D27" s="126"/>
      <c r="E27" s="126"/>
      <c r="F27" s="127"/>
    </row>
    <row r="28" spans="2:6" s="105" customFormat="1" ht="40" customHeight="1" x14ac:dyDescent="0.2">
      <c r="B28" s="129"/>
      <c r="C28" s="130" t="s">
        <v>111</v>
      </c>
      <c r="D28" s="126"/>
      <c r="E28" s="126"/>
      <c r="F28" s="127"/>
    </row>
    <row r="29" spans="2:6" s="105" customFormat="1" ht="40" customHeight="1" x14ac:dyDescent="0.2">
      <c r="B29" s="129"/>
      <c r="C29" s="130" t="s">
        <v>112</v>
      </c>
      <c r="D29" s="126"/>
      <c r="E29" s="126"/>
      <c r="F29" s="127"/>
    </row>
    <row r="31" spans="2:6" ht="24" customHeight="1" x14ac:dyDescent="0.25">
      <c r="C31" s="266"/>
      <c r="D31" s="266"/>
      <c r="E31" s="266"/>
    </row>
    <row r="33" spans="3:5" ht="23" customHeight="1" x14ac:dyDescent="0.25">
      <c r="C33" s="267"/>
      <c r="D33" s="268"/>
      <c r="E33" s="269"/>
    </row>
    <row r="34" spans="3:5" ht="59" customHeight="1" x14ac:dyDescent="0.25">
      <c r="C34" s="270" t="s">
        <v>113</v>
      </c>
      <c r="D34" s="271"/>
      <c r="E34" s="272"/>
    </row>
    <row r="35" spans="3:5" ht="30" customHeight="1" x14ac:dyDescent="0.25">
      <c r="C35" s="316" t="s">
        <v>114</v>
      </c>
      <c r="D35" s="317"/>
      <c r="E35" s="318"/>
    </row>
    <row r="36" spans="3:5" x14ac:dyDescent="0.25">
      <c r="C36" s="319"/>
      <c r="D36" s="317"/>
      <c r="E36" s="318"/>
    </row>
    <row r="37" spans="3:5" ht="37" customHeight="1" x14ac:dyDescent="0.25">
      <c r="C37" s="131"/>
      <c r="D37" s="119" t="str">
        <f>config!AP2</f>
        <v>NGO</v>
      </c>
      <c r="E37" s="132" t="str">
        <f>"NON "&amp;config!AP2</f>
        <v>NON NGO</v>
      </c>
    </row>
    <row r="38" spans="3:5" x14ac:dyDescent="0.25">
      <c r="C38" s="133" t="s">
        <v>115</v>
      </c>
      <c r="D38" s="134">
        <f>D40+D41+D42+D43+D44+D45+D46+D47+D48+D49+D50+D51+D52+D53+D54+D55+D56+D57+D58+D59</f>
        <v>0</v>
      </c>
      <c r="E38" s="135">
        <f>E40+E41+E42+E43+E44+E45+E46+E47+E48+E49+E50+E51+E52+E53+E54+E55+E56+E57+E58+E59</f>
        <v>0</v>
      </c>
    </row>
    <row r="39" spans="3:5" x14ac:dyDescent="0.25">
      <c r="C39" s="136"/>
      <c r="D39" s="137"/>
      <c r="E39" s="138"/>
    </row>
    <row r="40" spans="3:5" x14ac:dyDescent="0.25">
      <c r="C40" s="73" t="s">
        <v>116</v>
      </c>
      <c r="D40" s="139">
        <f t="shared" ref="D40:E59" si="0">D10</f>
        <v>0</v>
      </c>
      <c r="E40" s="140">
        <f t="shared" si="0"/>
        <v>0</v>
      </c>
    </row>
    <row r="41" spans="3:5" x14ac:dyDescent="0.25">
      <c r="C41" s="73" t="s">
        <v>94</v>
      </c>
      <c r="D41" s="139">
        <f t="shared" si="0"/>
        <v>0</v>
      </c>
      <c r="E41" s="140">
        <f t="shared" si="0"/>
        <v>0</v>
      </c>
    </row>
    <row r="42" spans="3:5" x14ac:dyDescent="0.25">
      <c r="C42" s="73" t="s">
        <v>95</v>
      </c>
      <c r="D42" s="139">
        <f t="shared" si="0"/>
        <v>0</v>
      </c>
      <c r="E42" s="140">
        <f t="shared" si="0"/>
        <v>0</v>
      </c>
    </row>
    <row r="43" spans="3:5" x14ac:dyDescent="0.25">
      <c r="C43" s="73" t="s">
        <v>96</v>
      </c>
      <c r="D43" s="139">
        <f t="shared" si="0"/>
        <v>0</v>
      </c>
      <c r="E43" s="140">
        <f t="shared" si="0"/>
        <v>0</v>
      </c>
    </row>
    <row r="44" spans="3:5" x14ac:dyDescent="0.25">
      <c r="C44" s="73" t="s">
        <v>97</v>
      </c>
      <c r="D44" s="139">
        <f t="shared" si="0"/>
        <v>0</v>
      </c>
      <c r="E44" s="140">
        <f t="shared" si="0"/>
        <v>0</v>
      </c>
    </row>
    <row r="45" spans="3:5" x14ac:dyDescent="0.25">
      <c r="C45" s="73" t="s">
        <v>98</v>
      </c>
      <c r="D45" s="139">
        <f t="shared" si="0"/>
        <v>0</v>
      </c>
      <c r="E45" s="140">
        <f t="shared" si="0"/>
        <v>0</v>
      </c>
    </row>
    <row r="46" spans="3:5" x14ac:dyDescent="0.25">
      <c r="C46" s="73" t="s">
        <v>117</v>
      </c>
      <c r="D46" s="139">
        <f t="shared" si="0"/>
        <v>0</v>
      </c>
      <c r="E46" s="140">
        <f t="shared" si="0"/>
        <v>0</v>
      </c>
    </row>
    <row r="47" spans="3:5" x14ac:dyDescent="0.25">
      <c r="C47" s="73" t="s">
        <v>118</v>
      </c>
      <c r="D47" s="139">
        <f t="shared" si="0"/>
        <v>0</v>
      </c>
      <c r="E47" s="140">
        <f t="shared" si="0"/>
        <v>0</v>
      </c>
    </row>
    <row r="48" spans="3:5" x14ac:dyDescent="0.25">
      <c r="C48" s="73" t="s">
        <v>119</v>
      </c>
      <c r="D48" s="139">
        <f t="shared" si="0"/>
        <v>0</v>
      </c>
      <c r="E48" s="140">
        <f t="shared" si="0"/>
        <v>0</v>
      </c>
    </row>
    <row r="49" spans="2:5" x14ac:dyDescent="0.25">
      <c r="C49" s="73" t="s">
        <v>120</v>
      </c>
      <c r="D49" s="139">
        <f t="shared" si="0"/>
        <v>0</v>
      </c>
      <c r="E49" s="140">
        <f t="shared" si="0"/>
        <v>0</v>
      </c>
    </row>
    <row r="50" spans="2:5" x14ac:dyDescent="0.25">
      <c r="C50" s="73" t="s">
        <v>121</v>
      </c>
      <c r="D50" s="139">
        <f t="shared" si="0"/>
        <v>0</v>
      </c>
      <c r="E50" s="140">
        <f t="shared" si="0"/>
        <v>0</v>
      </c>
    </row>
    <row r="51" spans="2:5" x14ac:dyDescent="0.25">
      <c r="C51" s="73" t="s">
        <v>122</v>
      </c>
      <c r="D51" s="139">
        <f t="shared" si="0"/>
        <v>0</v>
      </c>
      <c r="E51" s="140">
        <f t="shared" si="0"/>
        <v>0</v>
      </c>
    </row>
    <row r="52" spans="2:5" x14ac:dyDescent="0.25">
      <c r="C52" s="73" t="s">
        <v>105</v>
      </c>
      <c r="D52" s="139">
        <f t="shared" si="0"/>
        <v>0</v>
      </c>
      <c r="E52" s="140">
        <f t="shared" si="0"/>
        <v>0</v>
      </c>
    </row>
    <row r="53" spans="2:5" x14ac:dyDescent="0.25">
      <c r="C53" s="73" t="s">
        <v>123</v>
      </c>
      <c r="D53" s="139">
        <f t="shared" si="0"/>
        <v>0</v>
      </c>
      <c r="E53" s="140">
        <f t="shared" si="0"/>
        <v>0</v>
      </c>
    </row>
    <row r="54" spans="2:5" x14ac:dyDescent="0.25">
      <c r="C54" s="73" t="s">
        <v>124</v>
      </c>
      <c r="D54" s="139">
        <f t="shared" si="0"/>
        <v>0</v>
      </c>
      <c r="E54" s="140">
        <f t="shared" si="0"/>
        <v>0</v>
      </c>
    </row>
    <row r="55" spans="2:5" x14ac:dyDescent="0.25">
      <c r="C55" s="73" t="s">
        <v>108</v>
      </c>
      <c r="D55" s="139">
        <f t="shared" si="0"/>
        <v>0</v>
      </c>
      <c r="E55" s="140">
        <f t="shared" si="0"/>
        <v>0</v>
      </c>
    </row>
    <row r="56" spans="2:5" x14ac:dyDescent="0.25">
      <c r="C56" s="73" t="s">
        <v>109</v>
      </c>
      <c r="D56" s="139">
        <f t="shared" si="0"/>
        <v>0</v>
      </c>
      <c r="E56" s="140">
        <f t="shared" si="0"/>
        <v>0</v>
      </c>
    </row>
    <row r="57" spans="2:5" x14ac:dyDescent="0.25">
      <c r="C57" s="73" t="s">
        <v>110</v>
      </c>
      <c r="D57" s="139">
        <f t="shared" si="0"/>
        <v>0</v>
      </c>
      <c r="E57" s="140">
        <f t="shared" si="0"/>
        <v>0</v>
      </c>
    </row>
    <row r="58" spans="2:5" x14ac:dyDescent="0.25">
      <c r="C58" s="73" t="s">
        <v>125</v>
      </c>
      <c r="D58" s="141">
        <f t="shared" si="0"/>
        <v>0</v>
      </c>
      <c r="E58" s="142">
        <f t="shared" si="0"/>
        <v>0</v>
      </c>
    </row>
    <row r="59" spans="2:5" x14ac:dyDescent="0.25">
      <c r="C59" s="143" t="str">
        <f>C29</f>
        <v>Others</v>
      </c>
      <c r="D59" s="144">
        <f t="shared" si="0"/>
        <v>0</v>
      </c>
      <c r="E59" s="145">
        <f t="shared" si="0"/>
        <v>0</v>
      </c>
    </row>
    <row r="63" spans="2:5" ht="6" customHeight="1" x14ac:dyDescent="0.25"/>
    <row r="64" spans="2:5" ht="20" customHeight="1" x14ac:dyDescent="0.25">
      <c r="B64" s="146"/>
      <c r="C64" s="273"/>
      <c r="D64" s="274"/>
      <c r="E64" s="275"/>
    </row>
    <row r="65" spans="2:5" ht="45" x14ac:dyDescent="0.25">
      <c r="B65" s="147"/>
      <c r="C65" s="276" t="s">
        <v>126</v>
      </c>
      <c r="D65" s="277"/>
      <c r="E65" s="278"/>
    </row>
    <row r="66" spans="2:5" x14ac:dyDescent="0.25">
      <c r="B66" s="147"/>
      <c r="C66" s="148"/>
      <c r="D66" s="149"/>
      <c r="E66" s="150"/>
    </row>
    <row r="67" spans="2:5" ht="56" customHeight="1" x14ac:dyDescent="0.25">
      <c r="B67" s="146"/>
      <c r="C67" s="279" t="s">
        <v>127</v>
      </c>
      <c r="D67" s="280"/>
      <c r="E67" s="281"/>
    </row>
    <row r="68" spans="2:5" x14ac:dyDescent="0.25">
      <c r="B68" s="146"/>
      <c r="C68" s="151"/>
      <c r="D68" s="152"/>
      <c r="E68" s="153"/>
    </row>
    <row r="69" spans="2:5" ht="30" x14ac:dyDescent="0.25">
      <c r="B69" s="146"/>
      <c r="C69" s="151"/>
      <c r="D69" s="154" t="s">
        <v>91</v>
      </c>
      <c r="E69" s="155" t="s">
        <v>91</v>
      </c>
    </row>
    <row r="70" spans="2:5" ht="10" customHeight="1" x14ac:dyDescent="0.25">
      <c r="B70" s="147"/>
      <c r="C70" s="156"/>
      <c r="D70" s="157"/>
      <c r="E70" s="158"/>
    </row>
    <row r="71" spans="2:5" ht="32" x14ac:dyDescent="0.25">
      <c r="B71" s="159"/>
      <c r="C71" s="160"/>
      <c r="D71" s="161" t="str">
        <f>config!AP2</f>
        <v>NGO</v>
      </c>
      <c r="E71" s="162" t="str">
        <f>"NON "&amp;config!AP2</f>
        <v>NON NGO</v>
      </c>
    </row>
    <row r="72" spans="2:5" x14ac:dyDescent="0.25">
      <c r="B72" s="159"/>
      <c r="C72" s="163" t="s">
        <v>128</v>
      </c>
      <c r="D72" s="164">
        <f>D78+D83+D92+D100-D105</f>
        <v>0</v>
      </c>
      <c r="E72" s="135">
        <f>E78+E83+E92+E100-E105</f>
        <v>0</v>
      </c>
    </row>
    <row r="73" spans="2:5" x14ac:dyDescent="0.25">
      <c r="B73" s="165"/>
      <c r="C73" s="166"/>
      <c r="D73" s="167"/>
      <c r="E73" s="168"/>
    </row>
    <row r="74" spans="2:5" x14ac:dyDescent="0.25">
      <c r="B74" s="165"/>
      <c r="C74" s="282" t="s">
        <v>129</v>
      </c>
      <c r="D74" s="283"/>
      <c r="E74" s="284"/>
    </row>
    <row r="75" spans="2:5" x14ac:dyDescent="0.25">
      <c r="B75" s="165"/>
      <c r="C75" s="73" t="s">
        <v>130</v>
      </c>
      <c r="D75" s="169"/>
      <c r="E75" s="170"/>
    </row>
    <row r="76" spans="2:5" x14ac:dyDescent="0.25">
      <c r="B76" s="165"/>
      <c r="C76" s="73" t="s">
        <v>131</v>
      </c>
      <c r="D76" s="171"/>
      <c r="E76" s="170"/>
    </row>
    <row r="77" spans="2:5" x14ac:dyDescent="0.25">
      <c r="B77" s="165"/>
      <c r="C77" s="73" t="s">
        <v>132</v>
      </c>
      <c r="D77" s="171"/>
      <c r="E77" s="172"/>
    </row>
    <row r="78" spans="2:5" x14ac:dyDescent="0.25">
      <c r="B78" s="165"/>
      <c r="C78" s="173" t="s">
        <v>133</v>
      </c>
      <c r="D78" s="134">
        <f>SUM(D75:D77)</f>
        <v>0</v>
      </c>
      <c r="E78" s="135">
        <f>SUM(E75:E77)</f>
        <v>0</v>
      </c>
    </row>
    <row r="79" spans="2:5" ht="27" customHeight="1" x14ac:dyDescent="0.25">
      <c r="B79" s="165"/>
      <c r="C79" s="285" t="s">
        <v>134</v>
      </c>
      <c r="D79" s="286"/>
      <c r="E79" s="174"/>
    </row>
    <row r="80" spans="2:5" ht="23.25" customHeight="1" x14ac:dyDescent="0.25">
      <c r="B80" s="165"/>
      <c r="C80" s="73" t="s">
        <v>135</v>
      </c>
      <c r="D80" s="175"/>
      <c r="E80" s="170"/>
    </row>
    <row r="81" spans="2:5" ht="23.25" customHeight="1" x14ac:dyDescent="0.25">
      <c r="B81" s="165"/>
      <c r="C81" s="73" t="s">
        <v>136</v>
      </c>
      <c r="D81" s="175"/>
      <c r="E81" s="170"/>
    </row>
    <row r="82" spans="2:5" ht="23.25" customHeight="1" x14ac:dyDescent="0.25">
      <c r="B82" s="165"/>
      <c r="C82" s="73" t="s">
        <v>137</v>
      </c>
      <c r="D82" s="175"/>
      <c r="E82" s="170"/>
    </row>
    <row r="83" spans="2:5" x14ac:dyDescent="0.25">
      <c r="B83" s="165"/>
      <c r="C83" s="176" t="s">
        <v>138</v>
      </c>
      <c r="D83" s="134">
        <f>D80+D81-D82</f>
        <v>0</v>
      </c>
      <c r="E83" s="135">
        <f>E80+E81-E82</f>
        <v>0</v>
      </c>
    </row>
    <row r="84" spans="2:5" ht="27" customHeight="1" x14ac:dyDescent="0.25">
      <c r="B84" s="177"/>
      <c r="C84" s="287" t="s">
        <v>139</v>
      </c>
      <c r="D84" s="288"/>
      <c r="E84" s="289"/>
    </row>
    <row r="85" spans="2:5" ht="23.25" customHeight="1" x14ac:dyDescent="0.25">
      <c r="B85" s="165"/>
      <c r="C85" s="73" t="s">
        <v>140</v>
      </c>
      <c r="D85" s="175"/>
      <c r="E85" s="170"/>
    </row>
    <row r="86" spans="2:5" ht="23.25" customHeight="1" x14ac:dyDescent="0.25">
      <c r="B86" s="165"/>
      <c r="C86" s="73" t="s">
        <v>141</v>
      </c>
      <c r="D86" s="175"/>
      <c r="E86" s="170"/>
    </row>
    <row r="87" spans="2:5" ht="23.25" customHeight="1" x14ac:dyDescent="0.25">
      <c r="B87" s="165"/>
      <c r="C87" s="73" t="s">
        <v>142</v>
      </c>
      <c r="D87" s="175"/>
      <c r="E87" s="170"/>
    </row>
    <row r="88" spans="2:5" ht="23.25" customHeight="1" x14ac:dyDescent="0.25">
      <c r="B88" s="165"/>
      <c r="C88" s="73" t="s">
        <v>143</v>
      </c>
      <c r="D88" s="175"/>
      <c r="E88" s="170"/>
    </row>
    <row r="89" spans="2:5" ht="23.25" customHeight="1" x14ac:dyDescent="0.25">
      <c r="B89" s="165"/>
      <c r="C89" s="73" t="s">
        <v>144</v>
      </c>
      <c r="D89" s="175"/>
      <c r="E89" s="170"/>
    </row>
    <row r="90" spans="2:5" ht="23.25" customHeight="1" x14ac:dyDescent="0.25">
      <c r="B90" s="165"/>
      <c r="C90" s="73" t="s">
        <v>145</v>
      </c>
      <c r="D90" s="175"/>
      <c r="E90" s="170"/>
    </row>
    <row r="91" spans="2:5" ht="23.25" customHeight="1" x14ac:dyDescent="0.25">
      <c r="B91" s="165"/>
      <c r="C91" s="73" t="s">
        <v>146</v>
      </c>
      <c r="D91" s="175"/>
      <c r="E91" s="170"/>
    </row>
    <row r="92" spans="2:5" x14ac:dyDescent="0.25">
      <c r="B92" s="178"/>
      <c r="C92" s="176" t="s">
        <v>147</v>
      </c>
      <c r="D92" s="134">
        <f>SUM(D85:D91)</f>
        <v>0</v>
      </c>
      <c r="E92" s="135">
        <f>SUM(E85:E91)</f>
        <v>0</v>
      </c>
    </row>
    <row r="93" spans="2:5" ht="27" customHeight="1" x14ac:dyDescent="0.25">
      <c r="B93" s="177"/>
      <c r="C93" s="290" t="s">
        <v>148</v>
      </c>
      <c r="D93" s="291"/>
      <c r="E93" s="292"/>
    </row>
    <row r="94" spans="2:5" ht="23.25" customHeight="1" x14ac:dyDescent="0.25">
      <c r="B94" s="165"/>
      <c r="C94" s="73" t="s">
        <v>149</v>
      </c>
      <c r="D94" s="175"/>
      <c r="E94" s="170"/>
    </row>
    <row r="95" spans="2:5" ht="23.25" customHeight="1" x14ac:dyDescent="0.25">
      <c r="B95" s="165"/>
      <c r="C95" s="73" t="s">
        <v>150</v>
      </c>
      <c r="D95" s="175"/>
      <c r="E95" s="170"/>
    </row>
    <row r="96" spans="2:5" ht="23.25" customHeight="1" x14ac:dyDescent="0.25">
      <c r="B96" s="165"/>
      <c r="C96" s="73" t="s">
        <v>151</v>
      </c>
      <c r="D96" s="175"/>
      <c r="E96" s="170"/>
    </row>
    <row r="97" spans="2:5" ht="23.25" customHeight="1" x14ac:dyDescent="0.25">
      <c r="B97" s="165"/>
      <c r="C97" s="73" t="s">
        <v>152</v>
      </c>
      <c r="D97" s="175"/>
      <c r="E97" s="170"/>
    </row>
    <row r="98" spans="2:5" ht="23.25" customHeight="1" x14ac:dyDescent="0.25">
      <c r="B98" s="178"/>
      <c r="C98" s="73" t="s">
        <v>144</v>
      </c>
      <c r="D98" s="175"/>
      <c r="E98" s="170"/>
    </row>
    <row r="99" spans="2:5" ht="23.25" customHeight="1" x14ac:dyDescent="0.25">
      <c r="B99" s="165"/>
      <c r="C99" s="73" t="s">
        <v>153</v>
      </c>
      <c r="D99" s="175"/>
      <c r="E99" s="170"/>
    </row>
    <row r="100" spans="2:5" x14ac:dyDescent="0.25">
      <c r="B100" s="178"/>
      <c r="C100" s="176" t="s">
        <v>154</v>
      </c>
      <c r="D100" s="134">
        <f>SUM(D94:D99)</f>
        <v>0</v>
      </c>
      <c r="E100" s="135">
        <f>SUM(E94:E99)</f>
        <v>0</v>
      </c>
    </row>
    <row r="101" spans="2:5" ht="27" customHeight="1" x14ac:dyDescent="0.25">
      <c r="B101" s="165"/>
      <c r="C101" s="290" t="s">
        <v>155</v>
      </c>
      <c r="D101" s="291"/>
      <c r="E101" s="292"/>
    </row>
    <row r="102" spans="2:5" ht="23.25" customHeight="1" x14ac:dyDescent="0.25">
      <c r="B102" s="165"/>
      <c r="C102" s="73" t="s">
        <v>156</v>
      </c>
      <c r="D102" s="175"/>
      <c r="E102" s="170"/>
    </row>
    <row r="103" spans="2:5" ht="23.25" customHeight="1" x14ac:dyDescent="0.25">
      <c r="B103" s="165"/>
      <c r="C103" s="73" t="s">
        <v>157</v>
      </c>
      <c r="D103" s="175"/>
      <c r="E103" s="170"/>
    </row>
    <row r="104" spans="2:5" ht="23.25" customHeight="1" x14ac:dyDescent="0.25">
      <c r="B104" s="165"/>
      <c r="C104" s="73" t="s">
        <v>158</v>
      </c>
      <c r="D104" s="175"/>
      <c r="E104" s="170"/>
    </row>
    <row r="105" spans="2:5" x14ac:dyDescent="0.25">
      <c r="B105" s="179"/>
      <c r="C105" s="180" t="s">
        <v>159</v>
      </c>
      <c r="D105" s="181">
        <f>SUM(D102:D104)</f>
        <v>0</v>
      </c>
      <c r="E105" s="182">
        <f>SUM(E102:E104)</f>
        <v>0</v>
      </c>
    </row>
    <row r="106" spans="2:5" x14ac:dyDescent="0.25">
      <c r="C106" s="183"/>
      <c r="D106" s="184"/>
      <c r="E106" s="185"/>
    </row>
    <row r="107" spans="2:5" x14ac:dyDescent="0.25">
      <c r="C107" s="183"/>
      <c r="D107" s="184"/>
      <c r="E107" s="185"/>
    </row>
    <row r="108" spans="2:5" x14ac:dyDescent="0.25">
      <c r="C108" s="183"/>
      <c r="D108" s="184"/>
      <c r="E108" s="185"/>
    </row>
    <row r="109" spans="2:5" ht="13" customHeight="1" x14ac:dyDescent="0.25">
      <c r="B109" s="293"/>
      <c r="C109" s="294"/>
      <c r="D109" s="294"/>
      <c r="E109" s="295"/>
    </row>
    <row r="110" spans="2:5" ht="47" customHeight="1" x14ac:dyDescent="0.25">
      <c r="B110" s="296" t="s">
        <v>160</v>
      </c>
      <c r="C110" s="297"/>
      <c r="D110" s="297"/>
      <c r="E110" s="298"/>
    </row>
    <row r="111" spans="2:5" ht="13" customHeight="1" x14ac:dyDescent="0.25">
      <c r="B111" s="186"/>
      <c r="C111" s="187"/>
      <c r="D111" s="188"/>
      <c r="E111" s="189"/>
    </row>
    <row r="112" spans="2:5" ht="51" customHeight="1" x14ac:dyDescent="0.25">
      <c r="B112" s="299" t="s">
        <v>161</v>
      </c>
      <c r="C112" s="300"/>
      <c r="D112" s="300"/>
      <c r="E112" s="301"/>
    </row>
    <row r="113" spans="2:5" x14ac:dyDescent="0.25">
      <c r="B113" s="190"/>
      <c r="C113" s="191"/>
      <c r="D113" s="192"/>
      <c r="E113" s="193"/>
    </row>
    <row r="114" spans="2:5" ht="33" x14ac:dyDescent="0.25">
      <c r="B114" s="190"/>
      <c r="C114" s="191"/>
      <c r="D114" s="194" t="str">
        <f>config!AP2</f>
        <v>NGO</v>
      </c>
      <c r="E114" s="195" t="str">
        <f>"NON "&amp;config!AP2</f>
        <v>NON NGO</v>
      </c>
    </row>
    <row r="115" spans="2:5" x14ac:dyDescent="0.25">
      <c r="B115" s="190"/>
      <c r="C115" s="191"/>
      <c r="D115" s="196"/>
      <c r="E115" s="197"/>
    </row>
    <row r="116" spans="2:5" x14ac:dyDescent="0.25">
      <c r="B116" s="198"/>
      <c r="C116" s="199" t="s">
        <v>162</v>
      </c>
      <c r="D116" s="134">
        <f>D38</f>
        <v>0</v>
      </c>
      <c r="E116" s="135">
        <f>E38</f>
        <v>0</v>
      </c>
    </row>
    <row r="117" spans="2:5" x14ac:dyDescent="0.25">
      <c r="B117" s="200"/>
      <c r="C117" s="199" t="str">
        <f>IF(D92=D72,"Direct Cost","Cost Of Sale. ")</f>
        <v>Direct Cost</v>
      </c>
      <c r="D117" s="134">
        <f>D72</f>
        <v>0</v>
      </c>
      <c r="E117" s="135">
        <f>E72</f>
        <v>0</v>
      </c>
    </row>
    <row r="118" spans="2:5" x14ac:dyDescent="0.25">
      <c r="B118" s="198"/>
      <c r="C118" s="199" t="s">
        <v>163</v>
      </c>
      <c r="D118" s="134">
        <f>D116-D117</f>
        <v>0</v>
      </c>
      <c r="E118" s="135">
        <f>E116-E117</f>
        <v>0</v>
      </c>
    </row>
    <row r="119" spans="2:5" x14ac:dyDescent="0.25">
      <c r="B119" s="201"/>
      <c r="C119" s="199" t="s">
        <v>164</v>
      </c>
      <c r="D119" s="134">
        <f>OTHER_INCOME!D3</f>
        <v>0</v>
      </c>
      <c r="E119" s="135">
        <f>OTHER_INCOME!E3</f>
        <v>0</v>
      </c>
    </row>
    <row r="120" spans="2:5" x14ac:dyDescent="0.25">
      <c r="B120" s="198"/>
      <c r="C120" s="199" t="s">
        <v>165</v>
      </c>
      <c r="D120" s="134">
        <f>D118+D119</f>
        <v>0</v>
      </c>
      <c r="E120" s="135">
        <f>E118+E119</f>
        <v>0</v>
      </c>
    </row>
    <row r="121" spans="2:5" x14ac:dyDescent="0.25">
      <c r="B121" s="200"/>
      <c r="C121" s="199" t="s">
        <v>166</v>
      </c>
      <c r="D121" s="134">
        <f>ADMINISTRATIVE_EXPENSES!D3</f>
        <v>0</v>
      </c>
      <c r="E121" s="135">
        <f>ADMINISTRATIVE_EXPENSES!E3</f>
        <v>0</v>
      </c>
    </row>
    <row r="122" spans="2:5" outlineLevel="1" x14ac:dyDescent="0.25">
      <c r="B122" s="200"/>
      <c r="C122" s="202" t="str">
        <f>IF(OTHER_INCOME!D12&gt;0,"Expenses Relating To Non-taxable revenue","")</f>
        <v/>
      </c>
      <c r="D122" s="203"/>
      <c r="E122" s="204"/>
    </row>
    <row r="123" spans="2:5" ht="25.5" customHeight="1" x14ac:dyDescent="0.25">
      <c r="B123" s="200"/>
      <c r="C123" s="205" t="s">
        <v>167</v>
      </c>
      <c r="D123" s="203"/>
      <c r="E123" s="204"/>
    </row>
    <row r="124" spans="2:5" x14ac:dyDescent="0.25">
      <c r="B124" s="198"/>
      <c r="C124" s="199" t="s">
        <v>168</v>
      </c>
      <c r="D124" s="134">
        <f>D120-D121-D123</f>
        <v>0</v>
      </c>
      <c r="E124" s="135">
        <f>E120-E121-E123</f>
        <v>0</v>
      </c>
    </row>
    <row r="125" spans="2:5" x14ac:dyDescent="0.25">
      <c r="B125" s="198"/>
      <c r="C125" s="73" t="s">
        <v>169</v>
      </c>
      <c r="D125" s="206"/>
      <c r="E125" s="207"/>
    </row>
    <row r="126" spans="2:5" x14ac:dyDescent="0.25">
      <c r="B126" s="198"/>
      <c r="C126" s="199" t="s">
        <v>170</v>
      </c>
      <c r="D126" s="134">
        <f>D124-D125</f>
        <v>0</v>
      </c>
      <c r="E126" s="135">
        <f>E124-E125</f>
        <v>0</v>
      </c>
    </row>
    <row r="127" spans="2:5" x14ac:dyDescent="0.25">
      <c r="B127" s="198"/>
      <c r="C127" s="199" t="s">
        <v>171</v>
      </c>
      <c r="D127" s="134">
        <f>SUM(D128:D133)</f>
        <v>0</v>
      </c>
      <c r="E127" s="135">
        <f>SUM(E128:E133)</f>
        <v>0</v>
      </c>
    </row>
    <row r="128" spans="2:5" x14ac:dyDescent="0.25">
      <c r="B128" s="198"/>
      <c r="C128" s="73" t="s">
        <v>172</v>
      </c>
      <c r="D128" s="203"/>
      <c r="E128" s="208"/>
    </row>
    <row r="129" spans="2:6" x14ac:dyDescent="0.25">
      <c r="B129" s="201"/>
      <c r="C129" s="73" t="s">
        <v>173</v>
      </c>
      <c r="D129" s="203"/>
      <c r="E129" s="208"/>
    </row>
    <row r="130" spans="2:6" x14ac:dyDescent="0.25">
      <c r="B130" s="201"/>
      <c r="C130" s="73" t="s">
        <v>174</v>
      </c>
      <c r="D130" s="203"/>
      <c r="E130" s="208"/>
    </row>
    <row r="131" spans="2:6" x14ac:dyDescent="0.25">
      <c r="B131" s="201"/>
      <c r="C131" s="73" t="s">
        <v>175</v>
      </c>
      <c r="D131" s="203"/>
      <c r="E131" s="208"/>
    </row>
    <row r="132" spans="2:6" x14ac:dyDescent="0.25">
      <c r="B132" s="201"/>
      <c r="C132" s="73" t="s">
        <v>176</v>
      </c>
      <c r="D132" s="203"/>
      <c r="E132" s="208"/>
    </row>
    <row r="133" spans="2:6" x14ac:dyDescent="0.25">
      <c r="B133" s="201"/>
      <c r="C133" s="73" t="s">
        <v>177</v>
      </c>
      <c r="D133" s="203"/>
      <c r="E133" s="208"/>
    </row>
    <row r="134" spans="2:6" x14ac:dyDescent="0.25">
      <c r="B134" s="198"/>
      <c r="C134" s="199" t="s">
        <v>178</v>
      </c>
      <c r="D134" s="134">
        <f>D126+D127</f>
        <v>0</v>
      </c>
      <c r="E134" s="135">
        <f>E126+E127</f>
        <v>0</v>
      </c>
    </row>
    <row r="135" spans="2:6" ht="27.75" customHeight="1" x14ac:dyDescent="0.25">
      <c r="B135" s="198"/>
      <c r="C135" s="205" t="s">
        <v>179</v>
      </c>
      <c r="D135" s="208"/>
      <c r="E135" s="208"/>
    </row>
    <row r="136" spans="2:6" x14ac:dyDescent="0.25">
      <c r="B136" s="209"/>
      <c r="C136" s="210" t="s">
        <v>180</v>
      </c>
      <c r="D136" s="181">
        <f>D134+D135</f>
        <v>0</v>
      </c>
      <c r="E136" s="182">
        <f>E134+E135</f>
        <v>0</v>
      </c>
    </row>
    <row r="139" spans="2:6" ht="13" customHeight="1" x14ac:dyDescent="0.25">
      <c r="C139" s="302"/>
      <c r="D139" s="303"/>
      <c r="E139" s="303"/>
      <c r="F139" s="304"/>
    </row>
    <row r="140" spans="2:6" ht="49" customHeight="1" x14ac:dyDescent="0.25">
      <c r="C140" s="305" t="s">
        <v>181</v>
      </c>
      <c r="D140" s="306"/>
      <c r="E140" s="306"/>
      <c r="F140" s="307"/>
    </row>
    <row r="141" spans="2:6" ht="23" x14ac:dyDescent="0.25">
      <c r="C141" s="308"/>
      <c r="D141" s="309"/>
      <c r="E141" s="309"/>
      <c r="F141" s="310"/>
    </row>
    <row r="142" spans="2:6" ht="40" customHeight="1" x14ac:dyDescent="0.25">
      <c r="C142" s="311" t="s">
        <v>182</v>
      </c>
      <c r="D142" s="312"/>
      <c r="E142" s="312"/>
      <c r="F142" s="313"/>
    </row>
    <row r="143" spans="2:6" x14ac:dyDescent="0.25">
      <c r="C143" s="314"/>
      <c r="D143" s="113"/>
      <c r="E143" s="211"/>
      <c r="F143" s="212"/>
    </row>
    <row r="144" spans="2:6" ht="33" x14ac:dyDescent="0.25">
      <c r="C144" s="315"/>
      <c r="D144" s="195" t="str">
        <f>config!AP2</f>
        <v>NGO</v>
      </c>
      <c r="E144" s="195" t="str">
        <f>"NON "&amp;config!AP2</f>
        <v>NON NGO</v>
      </c>
      <c r="F144" s="213" t="s">
        <v>91</v>
      </c>
    </row>
    <row r="145" spans="3:6" x14ac:dyDescent="0.25">
      <c r="C145" s="214"/>
      <c r="D145" s="215"/>
      <c r="E145" s="215"/>
      <c r="F145" s="216"/>
    </row>
    <row r="146" spans="3:6" x14ac:dyDescent="0.25">
      <c r="C146" s="217" t="s">
        <v>183</v>
      </c>
      <c r="D146" s="218">
        <f t="shared" ref="D146:E149" si="1">D116</f>
        <v>0</v>
      </c>
      <c r="E146" s="218">
        <f t="shared" si="1"/>
        <v>0</v>
      </c>
      <c r="F146" s="219">
        <f>D146+E146</f>
        <v>0</v>
      </c>
    </row>
    <row r="147" spans="3:6" x14ac:dyDescent="0.25">
      <c r="C147" s="217" t="str">
        <f>IF(D92=D72,"Direct Cost","Cost Of Sale")</f>
        <v>Direct Cost</v>
      </c>
      <c r="D147" s="218">
        <f t="shared" si="1"/>
        <v>0</v>
      </c>
      <c r="E147" s="218">
        <f t="shared" si="1"/>
        <v>0</v>
      </c>
      <c r="F147" s="219">
        <f t="shared" ref="F147:F160" si="2">D147+E147</f>
        <v>0</v>
      </c>
    </row>
    <row r="148" spans="3:6" x14ac:dyDescent="0.25">
      <c r="C148" s="217" t="s">
        <v>163</v>
      </c>
      <c r="D148" s="218">
        <f t="shared" si="1"/>
        <v>0</v>
      </c>
      <c r="E148" s="218">
        <f t="shared" si="1"/>
        <v>0</v>
      </c>
      <c r="F148" s="219">
        <f t="shared" si="2"/>
        <v>0</v>
      </c>
    </row>
    <row r="149" spans="3:6" x14ac:dyDescent="0.25">
      <c r="C149" s="217" t="s">
        <v>184</v>
      </c>
      <c r="D149" s="218">
        <f t="shared" si="1"/>
        <v>0</v>
      </c>
      <c r="E149" s="218">
        <f t="shared" si="1"/>
        <v>0</v>
      </c>
      <c r="F149" s="219">
        <f t="shared" si="2"/>
        <v>0</v>
      </c>
    </row>
    <row r="150" spans="3:6" x14ac:dyDescent="0.25">
      <c r="C150" s="217" t="s">
        <v>165</v>
      </c>
      <c r="D150" s="218">
        <f>D120</f>
        <v>0</v>
      </c>
      <c r="E150" s="218">
        <f>E120</f>
        <v>0</v>
      </c>
      <c r="F150" s="219">
        <f t="shared" si="2"/>
        <v>0</v>
      </c>
    </row>
    <row r="151" spans="3:6" x14ac:dyDescent="0.25">
      <c r="C151" s="217" t="s">
        <v>185</v>
      </c>
      <c r="D151" s="218">
        <f>D121</f>
        <v>0</v>
      </c>
      <c r="E151" s="218">
        <f>E121</f>
        <v>0</v>
      </c>
      <c r="F151" s="219">
        <f t="shared" si="2"/>
        <v>0</v>
      </c>
    </row>
    <row r="152" spans="3:6" x14ac:dyDescent="0.25">
      <c r="C152" s="217" t="s">
        <v>186</v>
      </c>
      <c r="D152" s="218">
        <f>D89+ADMINISTRATIVE_EXPENSES!D12+ADMINISTRATIVE_EXPENSES!D13</f>
        <v>0</v>
      </c>
      <c r="E152" s="218">
        <f>E89+ADMINISTRATIVE_EXPENSES!E12+ADMINISTRATIVE_EXPENSES!E13</f>
        <v>0</v>
      </c>
      <c r="F152" s="219">
        <f t="shared" si="2"/>
        <v>0</v>
      </c>
    </row>
    <row r="153" spans="3:6" x14ac:dyDescent="0.25">
      <c r="C153" s="217" t="s">
        <v>167</v>
      </c>
      <c r="D153" s="218">
        <f t="shared" ref="D153:E157" si="3">D123</f>
        <v>0</v>
      </c>
      <c r="E153" s="218">
        <f t="shared" si="3"/>
        <v>0</v>
      </c>
      <c r="F153" s="219">
        <f t="shared" si="2"/>
        <v>0</v>
      </c>
    </row>
    <row r="154" spans="3:6" x14ac:dyDescent="0.25">
      <c r="C154" s="217" t="s">
        <v>168</v>
      </c>
      <c r="D154" s="218">
        <f t="shared" si="3"/>
        <v>0</v>
      </c>
      <c r="E154" s="218">
        <f t="shared" si="3"/>
        <v>0</v>
      </c>
      <c r="F154" s="219">
        <f t="shared" si="2"/>
        <v>0</v>
      </c>
    </row>
    <row r="155" spans="3:6" x14ac:dyDescent="0.25">
      <c r="C155" s="217" t="s">
        <v>169</v>
      </c>
      <c r="D155" s="218">
        <f t="shared" si="3"/>
        <v>0</v>
      </c>
      <c r="E155" s="218">
        <f t="shared" si="3"/>
        <v>0</v>
      </c>
      <c r="F155" s="219">
        <f t="shared" si="2"/>
        <v>0</v>
      </c>
    </row>
    <row r="156" spans="3:6" x14ac:dyDescent="0.25">
      <c r="C156" s="217" t="s">
        <v>187</v>
      </c>
      <c r="D156" s="218">
        <f t="shared" si="3"/>
        <v>0</v>
      </c>
      <c r="E156" s="218">
        <f t="shared" si="3"/>
        <v>0</v>
      </c>
      <c r="F156" s="219">
        <f t="shared" si="2"/>
        <v>0</v>
      </c>
    </row>
    <row r="157" spans="3:6" x14ac:dyDescent="0.25">
      <c r="C157" s="217" t="s">
        <v>188</v>
      </c>
      <c r="D157" s="218">
        <f t="shared" si="3"/>
        <v>0</v>
      </c>
      <c r="E157" s="218">
        <f t="shared" si="3"/>
        <v>0</v>
      </c>
      <c r="F157" s="219">
        <f t="shared" si="2"/>
        <v>0</v>
      </c>
    </row>
    <row r="158" spans="3:6" x14ac:dyDescent="0.25">
      <c r="C158" s="217" t="s">
        <v>178</v>
      </c>
      <c r="D158" s="218">
        <f t="shared" ref="D158:E160" si="4">D134</f>
        <v>0</v>
      </c>
      <c r="E158" s="218">
        <f t="shared" si="4"/>
        <v>0</v>
      </c>
      <c r="F158" s="219">
        <f t="shared" si="2"/>
        <v>0</v>
      </c>
    </row>
    <row r="159" spans="3:6" x14ac:dyDescent="0.25">
      <c r="C159" s="217" t="s">
        <v>179</v>
      </c>
      <c r="D159" s="218">
        <f t="shared" si="4"/>
        <v>0</v>
      </c>
      <c r="E159" s="218">
        <f t="shared" si="4"/>
        <v>0</v>
      </c>
      <c r="F159" s="219">
        <f t="shared" si="2"/>
        <v>0</v>
      </c>
    </row>
    <row r="160" spans="3:6" x14ac:dyDescent="0.25">
      <c r="C160" s="217" t="s">
        <v>180</v>
      </c>
      <c r="D160" s="220">
        <f t="shared" si="4"/>
        <v>0</v>
      </c>
      <c r="E160" s="220">
        <f t="shared" si="4"/>
        <v>0</v>
      </c>
      <c r="F160" s="221">
        <f t="shared" si="2"/>
        <v>0</v>
      </c>
    </row>
  </sheetData>
  <sheetProtection algorithmName="SHA-512" hashValue="Y7kW7pKwc8UCK4+SFayeuNs0SYt99M7NNBqqDYayKO+mQoesUROFt5DRUYNOjJ/UnxtEwC/nLdvSymD88HYUJQ==" saltValue="TGkn1eKkWSzq4JkFd3lLjQ==" spinCount="100000" sheet="1" objects="1" formatColumns="0" formatRows="0"/>
  <mergeCells count="24">
    <mergeCell ref="C141:F141"/>
    <mergeCell ref="C142:F142"/>
    <mergeCell ref="C143:C144"/>
    <mergeCell ref="C35:E36"/>
    <mergeCell ref="B109:E109"/>
    <mergeCell ref="B110:E110"/>
    <mergeCell ref="B112:E112"/>
    <mergeCell ref="C139:F139"/>
    <mergeCell ref="C140:F140"/>
    <mergeCell ref="C74:E74"/>
    <mergeCell ref="C79:D79"/>
    <mergeCell ref="C84:E84"/>
    <mergeCell ref="C93:E93"/>
    <mergeCell ref="C101:E101"/>
    <mergeCell ref="C33:E33"/>
    <mergeCell ref="C34:E34"/>
    <mergeCell ref="C64:E64"/>
    <mergeCell ref="C65:E65"/>
    <mergeCell ref="C67:E67"/>
    <mergeCell ref="C2:E2"/>
    <mergeCell ref="C3:E3"/>
    <mergeCell ref="C4:E4"/>
    <mergeCell ref="C5:E5"/>
    <mergeCell ref="C31:E31"/>
  </mergeCells>
  <dataValidations count="7">
    <dataValidation type="decimal" operator="notEqual" allowBlank="1" showErrorMessage="1" errorTitle="FIRS - Invalid Data Entry" error="You Entered An Invalid Number, This Field Only Allows Number. Thanks." sqref="E79" xr:uid="{00000000-0002-0000-0200-000000000000}">
      <formula1>0</formula1>
    </dataValidation>
    <dataValidation type="decimal" allowBlank="1" showInputMessage="1" showErrorMessage="1" errorTitle="FIRS- INVALID INPUT" error="Invalid Input, Only Number Allowed In this Input Field. Thanks" promptTitle="INPUT VALUE" prompt="Input Value For Item." sqref="D122" xr:uid="{00000000-0002-0000-0200-000001000000}">
      <formula1>-9999999999999</formula1>
      <formula2>99999999999999</formula2>
    </dataValidation>
    <dataValidation type="decimal" allowBlank="1" showInputMessage="1" showErrorMessage="1" sqref="D123 D135" xr:uid="{00000000-0002-0000-0200-000002000000}">
      <formula1>-99999999999999</formula1>
      <formula2>99999999999999</formula2>
    </dataValidation>
    <dataValidation type="decimal" operator="greaterThan" allowBlank="1" showInputMessage="1" showErrorMessage="1" sqref="D125:E125" xr:uid="{00000000-0002-0000-0200-000003000000}">
      <formula1>0</formula1>
    </dataValidation>
    <dataValidation type="decimal" allowBlank="1" showErrorMessage="1" errorTitle="FIRS - Invalid Data Entry" error="You Entered An Invalid Number, This Field Only Allows Number. Thanks." sqref="D75:E77 D102:E104 D80:E82 D85:E91 D94:E99" xr:uid="{00000000-0002-0000-0200-000004000000}">
      <formula1>-9999999999999</formula1>
      <formula2>99999999999999</formula2>
    </dataValidation>
    <dataValidation type="decimal" operator="greaterThan" allowBlank="1" showInputMessage="1" showErrorMessage="1" errorTitle="FIRS- INVALID INPUT" error="Invalid Input, Only Number Allowed In this Input Field. Thanks" promptTitle="INPUT VALUE" prompt="Input Value For Item." sqref="D128:E133" xr:uid="{00000000-0002-0000-0200-000005000000}">
      <formula1>0</formula1>
    </dataValidation>
    <dataValidation type="whole" operator="greaterThan" allowBlank="1" showInputMessage="1" showErrorMessage="1" sqref="D10:E29" xr:uid="{D8B6F5BF-DFE3-3349-8896-E178BC5E64BB}">
      <formula1>0</formula1>
    </dataValidation>
  </dataValidations>
  <hyperlinks>
    <hyperlink ref="C119" location="OTHER_INCOME!C4" tooltip="CLICK TO EXPAND" display="Other Income (CLICK TO EXPAND)" xr:uid="{00000000-0004-0000-0200-000000000000}"/>
    <hyperlink ref="C121" location="ADMINISTRATIVE_EXPENSES!C4" tooltip="CLICK TO EXPAND" display="Administrative Expenses (CLICK TO EXPAND)" xr:uid="{00000000-0004-0000-0200-000001000000}"/>
  </hyperlinks>
  <pageMargins left="0.7" right="0.7" top="0.75" bottom="0.75" header="0.3" footer="0.3"/>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E167"/>
  <sheetViews>
    <sheetView zoomScale="87" zoomScaleNormal="87" workbookViewId="0">
      <selection activeCell="D24" sqref="D24"/>
    </sheetView>
  </sheetViews>
  <sheetFormatPr baseColWidth="10" defaultColWidth="9.1640625" defaultRowHeight="15" x14ac:dyDescent="0.2"/>
  <cols>
    <col min="1" max="1" width="9.1640625" style="60"/>
    <col min="2" max="2" width="12.33203125" style="60" customWidth="1"/>
    <col min="3" max="3" width="89" style="60" customWidth="1"/>
    <col min="4" max="4" width="33.1640625" style="60" customWidth="1"/>
    <col min="5" max="5" width="30.33203125" style="60" customWidth="1"/>
    <col min="6" max="16384" width="9.1640625" style="60"/>
  </cols>
  <sheetData>
    <row r="2" spans="2:5" ht="84" customHeight="1" x14ac:dyDescent="0.2">
      <c r="B2" s="320"/>
      <c r="C2" s="321"/>
      <c r="D2" s="321"/>
      <c r="E2" s="322"/>
    </row>
    <row r="3" spans="2:5" ht="46" customHeight="1" x14ac:dyDescent="0.2">
      <c r="B3" s="323" t="s">
        <v>189</v>
      </c>
      <c r="C3" s="324"/>
      <c r="D3" s="324"/>
      <c r="E3" s="325"/>
    </row>
    <row r="4" spans="2:5" ht="12" customHeight="1" x14ac:dyDescent="0.2">
      <c r="B4" s="61"/>
      <c r="C4" s="62"/>
      <c r="D4" s="63"/>
      <c r="E4" s="64"/>
    </row>
    <row r="5" spans="2:5" ht="40" customHeight="1" x14ac:dyDescent="0.2">
      <c r="B5" s="326"/>
      <c r="C5" s="327"/>
      <c r="D5" s="327"/>
      <c r="E5" s="328"/>
    </row>
    <row r="6" spans="2:5" ht="24" x14ac:dyDescent="0.2">
      <c r="B6" s="65"/>
      <c r="C6" s="66"/>
      <c r="D6" s="67"/>
      <c r="E6" s="68"/>
    </row>
    <row r="7" spans="2:5" ht="28" x14ac:dyDescent="0.2">
      <c r="B7" s="69"/>
      <c r="C7" s="329" t="s">
        <v>190</v>
      </c>
      <c r="D7" s="330"/>
      <c r="E7" s="331"/>
    </row>
    <row r="8" spans="2:5" ht="23" x14ac:dyDescent="0.2">
      <c r="B8" s="69"/>
      <c r="C8" s="70" t="s">
        <v>191</v>
      </c>
      <c r="D8" s="71"/>
      <c r="E8" s="72">
        <f>D8</f>
        <v>0</v>
      </c>
    </row>
    <row r="9" spans="2:5" ht="23" x14ac:dyDescent="0.2">
      <c r="B9" s="69"/>
      <c r="C9" s="332" t="s">
        <v>192</v>
      </c>
      <c r="D9" s="332"/>
      <c r="E9" s="72">
        <f>SUM(D10:D20)</f>
        <v>0</v>
      </c>
    </row>
    <row r="10" spans="2:5" ht="23" x14ac:dyDescent="0.25">
      <c r="B10" s="69"/>
      <c r="C10" s="73" t="s">
        <v>193</v>
      </c>
      <c r="D10" s="71"/>
      <c r="E10" s="354"/>
    </row>
    <row r="11" spans="2:5" ht="23" x14ac:dyDescent="0.25">
      <c r="B11" s="69"/>
      <c r="C11" s="73" t="s">
        <v>194</v>
      </c>
      <c r="D11" s="71"/>
      <c r="E11" s="354"/>
    </row>
    <row r="12" spans="2:5" ht="23" x14ac:dyDescent="0.25">
      <c r="B12" s="69"/>
      <c r="C12" s="73" t="s">
        <v>195</v>
      </c>
      <c r="D12" s="71"/>
      <c r="E12" s="354"/>
    </row>
    <row r="13" spans="2:5" ht="23" x14ac:dyDescent="0.25">
      <c r="B13" s="69"/>
      <c r="C13" s="73" t="s">
        <v>196</v>
      </c>
      <c r="D13" s="71"/>
      <c r="E13" s="354"/>
    </row>
    <row r="14" spans="2:5" ht="23" x14ac:dyDescent="0.25">
      <c r="B14" s="69"/>
      <c r="C14" s="73" t="s">
        <v>197</v>
      </c>
      <c r="D14" s="71"/>
      <c r="E14" s="354"/>
    </row>
    <row r="15" spans="2:5" ht="23" x14ac:dyDescent="0.25">
      <c r="B15" s="69"/>
      <c r="C15" s="73" t="s">
        <v>198</v>
      </c>
      <c r="D15" s="71"/>
      <c r="E15" s="354"/>
    </row>
    <row r="16" spans="2:5" ht="23" x14ac:dyDescent="0.25">
      <c r="B16" s="69"/>
      <c r="C16" s="73" t="s">
        <v>199</v>
      </c>
      <c r="D16" s="71"/>
      <c r="E16" s="354"/>
    </row>
    <row r="17" spans="2:5" ht="23" x14ac:dyDescent="0.25">
      <c r="B17" s="69"/>
      <c r="C17" s="73" t="s">
        <v>200</v>
      </c>
      <c r="D17" s="71"/>
      <c r="E17" s="354"/>
    </row>
    <row r="18" spans="2:5" ht="23" x14ac:dyDescent="0.25">
      <c r="B18" s="69"/>
      <c r="C18" s="73" t="s">
        <v>201</v>
      </c>
      <c r="D18" s="71"/>
      <c r="E18" s="354"/>
    </row>
    <row r="19" spans="2:5" ht="23" x14ac:dyDescent="0.25">
      <c r="B19" s="69"/>
      <c r="C19" s="73" t="s">
        <v>201</v>
      </c>
      <c r="D19" s="71"/>
      <c r="E19" s="354"/>
    </row>
    <row r="20" spans="2:5" ht="23" x14ac:dyDescent="0.25">
      <c r="B20" s="69"/>
      <c r="C20" s="73" t="s">
        <v>112</v>
      </c>
      <c r="D20" s="71"/>
      <c r="E20" s="354"/>
    </row>
    <row r="21" spans="2:5" ht="23" x14ac:dyDescent="0.2">
      <c r="B21" s="69"/>
      <c r="C21" s="333" t="s">
        <v>202</v>
      </c>
      <c r="D21" s="333"/>
      <c r="E21" s="72">
        <f>SUM(D22:D30)</f>
        <v>0</v>
      </c>
    </row>
    <row r="22" spans="2:5" ht="23" x14ac:dyDescent="0.25">
      <c r="B22" s="69"/>
      <c r="C22" s="73" t="s">
        <v>203</v>
      </c>
      <c r="D22" s="71"/>
      <c r="E22" s="354"/>
    </row>
    <row r="23" spans="2:5" ht="23" x14ac:dyDescent="0.25">
      <c r="B23" s="69"/>
      <c r="C23" s="73" t="s">
        <v>204</v>
      </c>
      <c r="D23" s="71"/>
      <c r="E23" s="354"/>
    </row>
    <row r="24" spans="2:5" ht="23" x14ac:dyDescent="0.25">
      <c r="B24" s="69"/>
      <c r="C24" s="73" t="s">
        <v>205</v>
      </c>
      <c r="D24" s="71"/>
      <c r="E24" s="354"/>
    </row>
    <row r="25" spans="2:5" ht="23" x14ac:dyDescent="0.25">
      <c r="B25" s="69"/>
      <c r="C25" s="73" t="s">
        <v>206</v>
      </c>
      <c r="D25" s="71"/>
      <c r="E25" s="354"/>
    </row>
    <row r="26" spans="2:5" ht="23" x14ac:dyDescent="0.25">
      <c r="B26" s="69"/>
      <c r="C26" s="73" t="s">
        <v>207</v>
      </c>
      <c r="D26" s="71"/>
      <c r="E26" s="354"/>
    </row>
    <row r="27" spans="2:5" ht="23" x14ac:dyDescent="0.25">
      <c r="B27" s="69"/>
      <c r="C27" s="73" t="s">
        <v>208</v>
      </c>
      <c r="D27" s="71"/>
      <c r="E27" s="354"/>
    </row>
    <row r="28" spans="2:5" ht="23" x14ac:dyDescent="0.25">
      <c r="B28" s="69"/>
      <c r="C28" s="73" t="s">
        <v>209</v>
      </c>
      <c r="D28" s="71"/>
      <c r="E28" s="354"/>
    </row>
    <row r="29" spans="2:5" ht="23" x14ac:dyDescent="0.25">
      <c r="B29" s="69"/>
      <c r="C29" s="73" t="s">
        <v>210</v>
      </c>
      <c r="D29" s="71"/>
      <c r="E29" s="354"/>
    </row>
    <row r="30" spans="2:5" ht="23" x14ac:dyDescent="0.25">
      <c r="B30" s="69"/>
      <c r="C30" s="73" t="s">
        <v>112</v>
      </c>
      <c r="D30" s="71"/>
      <c r="E30" s="354"/>
    </row>
    <row r="31" spans="2:5" ht="23" x14ac:dyDescent="0.2">
      <c r="B31" s="75"/>
      <c r="C31" s="333" t="s">
        <v>211</v>
      </c>
      <c r="D31" s="333"/>
      <c r="E31" s="72">
        <f>SUM(D32:D43)</f>
        <v>0</v>
      </c>
    </row>
    <row r="32" spans="2:5" ht="23" x14ac:dyDescent="0.25">
      <c r="B32" s="69"/>
      <c r="C32" s="73" t="s">
        <v>212</v>
      </c>
      <c r="D32" s="71"/>
      <c r="E32" s="354"/>
    </row>
    <row r="33" spans="2:5" ht="23" x14ac:dyDescent="0.25">
      <c r="B33" s="69"/>
      <c r="C33" s="73" t="s">
        <v>213</v>
      </c>
      <c r="D33" s="71"/>
      <c r="E33" s="354"/>
    </row>
    <row r="34" spans="2:5" ht="23" x14ac:dyDescent="0.25">
      <c r="B34" s="69"/>
      <c r="C34" s="73" t="s">
        <v>214</v>
      </c>
      <c r="D34" s="71"/>
      <c r="E34" s="354"/>
    </row>
    <row r="35" spans="2:5" ht="23" x14ac:dyDescent="0.25">
      <c r="B35" s="69"/>
      <c r="C35" s="73" t="s">
        <v>215</v>
      </c>
      <c r="D35" s="71"/>
      <c r="E35" s="354"/>
    </row>
    <row r="36" spans="2:5" ht="23" x14ac:dyDescent="0.25">
      <c r="B36" s="69"/>
      <c r="C36" s="73" t="s">
        <v>216</v>
      </c>
      <c r="D36" s="71"/>
      <c r="E36" s="354"/>
    </row>
    <row r="37" spans="2:5" ht="23" x14ac:dyDescent="0.25">
      <c r="B37" s="69"/>
      <c r="C37" s="73" t="s">
        <v>217</v>
      </c>
      <c r="D37" s="71"/>
      <c r="E37" s="354"/>
    </row>
    <row r="38" spans="2:5" ht="23" x14ac:dyDescent="0.25">
      <c r="B38" s="69"/>
      <c r="C38" s="73" t="s">
        <v>218</v>
      </c>
      <c r="D38" s="71"/>
      <c r="E38" s="354"/>
    </row>
    <row r="39" spans="2:5" ht="23" x14ac:dyDescent="0.25">
      <c r="B39" s="69"/>
      <c r="C39" s="73" t="s">
        <v>219</v>
      </c>
      <c r="D39" s="71"/>
      <c r="E39" s="354"/>
    </row>
    <row r="40" spans="2:5" ht="23" x14ac:dyDescent="0.25">
      <c r="B40" s="69"/>
      <c r="C40" s="73" t="s">
        <v>220</v>
      </c>
      <c r="D40" s="71"/>
      <c r="E40" s="354"/>
    </row>
    <row r="41" spans="2:5" ht="23" x14ac:dyDescent="0.25">
      <c r="B41" s="69"/>
      <c r="C41" s="73" t="s">
        <v>221</v>
      </c>
      <c r="D41" s="71"/>
      <c r="E41" s="354"/>
    </row>
    <row r="42" spans="2:5" ht="23" x14ac:dyDescent="0.25">
      <c r="B42" s="69"/>
      <c r="C42" s="73" t="s">
        <v>222</v>
      </c>
      <c r="D42" s="71"/>
      <c r="E42" s="354"/>
    </row>
    <row r="43" spans="2:5" ht="23" x14ac:dyDescent="0.25">
      <c r="B43" s="75"/>
      <c r="C43" s="73" t="s">
        <v>112</v>
      </c>
      <c r="D43" s="71"/>
      <c r="E43" s="354"/>
    </row>
    <row r="44" spans="2:5" ht="23" x14ac:dyDescent="0.2">
      <c r="B44" s="69"/>
      <c r="C44" s="333" t="s">
        <v>223</v>
      </c>
      <c r="D44" s="333"/>
      <c r="E44" s="72">
        <f>E8+E9+E21+E31</f>
        <v>0</v>
      </c>
    </row>
    <row r="45" spans="2:5" ht="23" x14ac:dyDescent="0.2">
      <c r="B45" s="334"/>
      <c r="C45" s="335"/>
      <c r="D45" s="335"/>
      <c r="E45" s="336"/>
    </row>
    <row r="46" spans="2:5" ht="28" x14ac:dyDescent="0.2">
      <c r="B46" s="76"/>
      <c r="C46" s="329" t="s">
        <v>224</v>
      </c>
      <c r="D46" s="330"/>
      <c r="E46" s="331"/>
    </row>
    <row r="47" spans="2:5" ht="23" x14ac:dyDescent="0.25">
      <c r="B47" s="77"/>
      <c r="C47" s="78" t="s">
        <v>225</v>
      </c>
      <c r="D47" s="71"/>
      <c r="E47" s="79">
        <f>D47</f>
        <v>0</v>
      </c>
    </row>
    <row r="48" spans="2:5" ht="23" x14ac:dyDescent="0.2">
      <c r="B48" s="80"/>
      <c r="C48" s="81" t="s">
        <v>226</v>
      </c>
      <c r="D48" s="71"/>
      <c r="E48" s="79">
        <f>D48</f>
        <v>0</v>
      </c>
    </row>
    <row r="49" spans="2:5" ht="23" x14ac:dyDescent="0.25">
      <c r="B49" s="77"/>
      <c r="C49" s="78" t="s">
        <v>227</v>
      </c>
      <c r="D49" s="71"/>
      <c r="E49" s="79">
        <f>D49</f>
        <v>0</v>
      </c>
    </row>
    <row r="50" spans="2:5" ht="23" x14ac:dyDescent="0.2">
      <c r="B50" s="80"/>
      <c r="C50" s="337" t="s">
        <v>228</v>
      </c>
      <c r="D50" s="337"/>
      <c r="E50" s="72">
        <f>SUM(D51:D63)</f>
        <v>0</v>
      </c>
    </row>
    <row r="51" spans="2:5" ht="23" x14ac:dyDescent="0.25">
      <c r="B51" s="77"/>
      <c r="C51" s="73" t="s">
        <v>229</v>
      </c>
      <c r="D51" s="71"/>
      <c r="E51" s="354"/>
    </row>
    <row r="52" spans="2:5" ht="23" x14ac:dyDescent="0.25">
      <c r="B52" s="77"/>
      <c r="C52" s="73" t="s">
        <v>230</v>
      </c>
      <c r="D52" s="71"/>
      <c r="E52" s="354"/>
    </row>
    <row r="53" spans="2:5" ht="23" x14ac:dyDescent="0.25">
      <c r="B53" s="77"/>
      <c r="C53" s="73" t="s">
        <v>231</v>
      </c>
      <c r="D53" s="71"/>
      <c r="E53" s="354"/>
    </row>
    <row r="54" spans="2:5" ht="23" x14ac:dyDescent="0.25">
      <c r="B54" s="77"/>
      <c r="C54" s="73" t="s">
        <v>232</v>
      </c>
      <c r="D54" s="71"/>
      <c r="E54" s="354"/>
    </row>
    <row r="55" spans="2:5" ht="23" x14ac:dyDescent="0.25">
      <c r="B55" s="77"/>
      <c r="C55" s="73" t="s">
        <v>233</v>
      </c>
      <c r="D55" s="71"/>
      <c r="E55" s="354"/>
    </row>
    <row r="56" spans="2:5" ht="23" x14ac:dyDescent="0.25">
      <c r="B56" s="77"/>
      <c r="C56" s="73" t="s">
        <v>234</v>
      </c>
      <c r="D56" s="71"/>
      <c r="E56" s="354"/>
    </row>
    <row r="57" spans="2:5" ht="23" x14ac:dyDescent="0.25">
      <c r="B57" s="77"/>
      <c r="C57" s="73" t="s">
        <v>235</v>
      </c>
      <c r="D57" s="71"/>
      <c r="E57" s="354"/>
    </row>
    <row r="58" spans="2:5" ht="23" x14ac:dyDescent="0.25">
      <c r="B58" s="77"/>
      <c r="C58" s="73" t="s">
        <v>236</v>
      </c>
      <c r="D58" s="71"/>
      <c r="E58" s="354"/>
    </row>
    <row r="59" spans="2:5" ht="23" x14ac:dyDescent="0.25">
      <c r="B59" s="77"/>
      <c r="C59" s="73" t="s">
        <v>237</v>
      </c>
      <c r="D59" s="71"/>
      <c r="E59" s="354"/>
    </row>
    <row r="60" spans="2:5" ht="23" x14ac:dyDescent="0.25">
      <c r="B60" s="77"/>
      <c r="C60" s="73" t="s">
        <v>238</v>
      </c>
      <c r="D60" s="71"/>
      <c r="E60" s="354"/>
    </row>
    <row r="61" spans="2:5" ht="23" x14ac:dyDescent="0.25">
      <c r="B61" s="77"/>
      <c r="C61" s="73" t="s">
        <v>239</v>
      </c>
      <c r="D61" s="71"/>
      <c r="E61" s="354"/>
    </row>
    <row r="62" spans="2:5" ht="23" x14ac:dyDescent="0.25">
      <c r="B62" s="77"/>
      <c r="C62" s="73" t="s">
        <v>240</v>
      </c>
      <c r="D62" s="71"/>
      <c r="E62" s="354"/>
    </row>
    <row r="63" spans="2:5" ht="23" x14ac:dyDescent="0.25">
      <c r="B63" s="77"/>
      <c r="C63" s="73" t="s">
        <v>112</v>
      </c>
      <c r="D63" s="71"/>
      <c r="E63" s="354"/>
    </row>
    <row r="64" spans="2:5" ht="23" x14ac:dyDescent="0.2">
      <c r="B64" s="77"/>
      <c r="C64" s="337" t="s">
        <v>241</v>
      </c>
      <c r="D64" s="337"/>
      <c r="E64" s="72">
        <f>SUM(D65:D68)</f>
        <v>0</v>
      </c>
    </row>
    <row r="65" spans="2:5" ht="23" x14ac:dyDescent="0.25">
      <c r="B65" s="77"/>
      <c r="C65" s="73" t="s">
        <v>242</v>
      </c>
      <c r="D65" s="71"/>
      <c r="E65" s="354"/>
    </row>
    <row r="66" spans="2:5" ht="23" x14ac:dyDescent="0.25">
      <c r="B66" s="77"/>
      <c r="C66" s="73" t="s">
        <v>243</v>
      </c>
      <c r="D66" s="71"/>
      <c r="E66" s="354"/>
    </row>
    <row r="67" spans="2:5" ht="23" x14ac:dyDescent="0.25">
      <c r="B67" s="77"/>
      <c r="C67" s="73" t="s">
        <v>244</v>
      </c>
      <c r="D67" s="71"/>
      <c r="E67" s="354"/>
    </row>
    <row r="68" spans="2:5" ht="23" x14ac:dyDescent="0.25">
      <c r="B68" s="77"/>
      <c r="C68" s="73" t="s">
        <v>112</v>
      </c>
      <c r="D68" s="71"/>
      <c r="E68" s="354"/>
    </row>
    <row r="69" spans="2:5" ht="23" x14ac:dyDescent="0.2">
      <c r="B69" s="77"/>
      <c r="C69" s="337" t="s">
        <v>245</v>
      </c>
      <c r="D69" s="337"/>
      <c r="E69" s="72">
        <f>E47+E48+E49+E50+E64</f>
        <v>0</v>
      </c>
    </row>
    <row r="70" spans="2:5" ht="32" x14ac:dyDescent="0.2">
      <c r="B70" s="80"/>
      <c r="C70" s="338" t="s">
        <v>246</v>
      </c>
      <c r="D70" s="338"/>
      <c r="E70" s="82">
        <f>E44+E69</f>
        <v>0</v>
      </c>
    </row>
    <row r="71" spans="2:5" ht="23" x14ac:dyDescent="0.2">
      <c r="B71" s="334"/>
      <c r="C71" s="335"/>
      <c r="D71" s="335"/>
      <c r="E71" s="336"/>
    </row>
    <row r="72" spans="2:5" ht="28" x14ac:dyDescent="0.2">
      <c r="B72" s="80"/>
      <c r="C72" s="339" t="s">
        <v>247</v>
      </c>
      <c r="D72" s="339"/>
      <c r="E72" s="83"/>
    </row>
    <row r="73" spans="2:5" ht="28" x14ac:dyDescent="0.2">
      <c r="B73" s="80"/>
      <c r="C73" s="333" t="s">
        <v>248</v>
      </c>
      <c r="D73" s="333"/>
      <c r="E73" s="83"/>
    </row>
    <row r="74" spans="2:5" ht="23" x14ac:dyDescent="0.25">
      <c r="B74" s="77"/>
      <c r="C74" s="84" t="s">
        <v>249</v>
      </c>
      <c r="D74" s="71"/>
      <c r="E74" s="72">
        <f>D74</f>
        <v>0</v>
      </c>
    </row>
    <row r="75" spans="2:5" ht="23" x14ac:dyDescent="0.25">
      <c r="B75" s="77"/>
      <c r="C75" s="84" t="s">
        <v>250</v>
      </c>
      <c r="D75" s="71"/>
      <c r="E75" s="72">
        <f>D75</f>
        <v>0</v>
      </c>
    </row>
    <row r="76" spans="2:5" ht="23" x14ac:dyDescent="0.2">
      <c r="B76" s="85"/>
      <c r="C76" s="333" t="s">
        <v>251</v>
      </c>
      <c r="D76" s="333"/>
      <c r="E76" s="72">
        <f>SUM(D77:D93)</f>
        <v>0</v>
      </c>
    </row>
    <row r="77" spans="2:5" ht="23" x14ac:dyDescent="0.25">
      <c r="B77" s="77"/>
      <c r="C77" s="73" t="s">
        <v>252</v>
      </c>
      <c r="D77" s="71"/>
      <c r="E77" s="355"/>
    </row>
    <row r="78" spans="2:5" ht="23" x14ac:dyDescent="0.25">
      <c r="B78" s="77"/>
      <c r="C78" s="73" t="s">
        <v>253</v>
      </c>
      <c r="D78" s="71"/>
      <c r="E78" s="356"/>
    </row>
    <row r="79" spans="2:5" ht="23" x14ac:dyDescent="0.25">
      <c r="B79" s="77"/>
      <c r="C79" s="73" t="s">
        <v>254</v>
      </c>
      <c r="D79" s="71"/>
      <c r="E79" s="356"/>
    </row>
    <row r="80" spans="2:5" ht="23" x14ac:dyDescent="0.25">
      <c r="B80" s="77"/>
      <c r="C80" s="73" t="s">
        <v>255</v>
      </c>
      <c r="D80" s="71"/>
      <c r="E80" s="356"/>
    </row>
    <row r="81" spans="2:5" ht="23" x14ac:dyDescent="0.25">
      <c r="B81" s="77"/>
      <c r="C81" s="73" t="s">
        <v>256</v>
      </c>
      <c r="D81" s="71"/>
      <c r="E81" s="356"/>
    </row>
    <row r="82" spans="2:5" ht="23" x14ac:dyDescent="0.25">
      <c r="B82" s="77"/>
      <c r="C82" s="73" t="s">
        <v>257</v>
      </c>
      <c r="D82" s="71"/>
      <c r="E82" s="356"/>
    </row>
    <row r="83" spans="2:5" ht="23" x14ac:dyDescent="0.25">
      <c r="B83" s="77"/>
      <c r="C83" s="73" t="s">
        <v>258</v>
      </c>
      <c r="D83" s="71"/>
      <c r="E83" s="356"/>
    </row>
    <row r="84" spans="2:5" ht="23" x14ac:dyDescent="0.25">
      <c r="B84" s="77"/>
      <c r="C84" s="73" t="s">
        <v>259</v>
      </c>
      <c r="D84" s="71"/>
      <c r="E84" s="356"/>
    </row>
    <row r="85" spans="2:5" ht="23" x14ac:dyDescent="0.25">
      <c r="B85" s="77"/>
      <c r="C85" s="73" t="s">
        <v>260</v>
      </c>
      <c r="D85" s="71"/>
      <c r="E85" s="356"/>
    </row>
    <row r="86" spans="2:5" ht="23" x14ac:dyDescent="0.25">
      <c r="B86" s="77"/>
      <c r="C86" s="73" t="s">
        <v>261</v>
      </c>
      <c r="D86" s="71"/>
      <c r="E86" s="356"/>
    </row>
    <row r="87" spans="2:5" ht="23" x14ac:dyDescent="0.25">
      <c r="B87" s="77"/>
      <c r="C87" s="73" t="s">
        <v>262</v>
      </c>
      <c r="D87" s="71"/>
      <c r="E87" s="356"/>
    </row>
    <row r="88" spans="2:5" ht="23" x14ac:dyDescent="0.25">
      <c r="B88" s="77"/>
      <c r="C88" s="73" t="s">
        <v>263</v>
      </c>
      <c r="D88" s="71"/>
      <c r="E88" s="356"/>
    </row>
    <row r="89" spans="2:5" ht="23" x14ac:dyDescent="0.25">
      <c r="B89" s="77"/>
      <c r="C89" s="73" t="s">
        <v>257</v>
      </c>
      <c r="D89" s="71"/>
      <c r="E89" s="356"/>
    </row>
    <row r="90" spans="2:5" ht="23" x14ac:dyDescent="0.25">
      <c r="B90" s="77"/>
      <c r="C90" s="73" t="s">
        <v>264</v>
      </c>
      <c r="D90" s="71"/>
      <c r="E90" s="356"/>
    </row>
    <row r="91" spans="2:5" ht="23" x14ac:dyDescent="0.25">
      <c r="B91" s="77"/>
      <c r="C91" s="73" t="s">
        <v>265</v>
      </c>
      <c r="D91" s="71"/>
      <c r="E91" s="356"/>
    </row>
    <row r="92" spans="2:5" ht="23" x14ac:dyDescent="0.25">
      <c r="B92" s="77"/>
      <c r="C92" s="73" t="s">
        <v>252</v>
      </c>
      <c r="D92" s="71"/>
      <c r="E92" s="356"/>
    </row>
    <row r="93" spans="2:5" ht="23" x14ac:dyDescent="0.25">
      <c r="B93" s="77"/>
      <c r="C93" s="73" t="s">
        <v>112</v>
      </c>
      <c r="D93" s="71"/>
      <c r="E93" s="356"/>
    </row>
    <row r="94" spans="2:5" ht="23" x14ac:dyDescent="0.2">
      <c r="B94" s="77"/>
      <c r="C94" s="337" t="s">
        <v>266</v>
      </c>
      <c r="D94" s="337"/>
      <c r="E94" s="72">
        <f>E74+E75+E76</f>
        <v>0</v>
      </c>
    </row>
    <row r="95" spans="2:5" ht="23" x14ac:dyDescent="0.2">
      <c r="B95" s="77"/>
      <c r="C95" s="337" t="s">
        <v>267</v>
      </c>
      <c r="D95" s="337"/>
      <c r="E95" s="72">
        <f>SUM(D96:D111)</f>
        <v>0</v>
      </c>
    </row>
    <row r="96" spans="2:5" ht="23" x14ac:dyDescent="0.25">
      <c r="B96" s="77"/>
      <c r="C96" s="73" t="s">
        <v>268</v>
      </c>
      <c r="D96" s="71"/>
      <c r="E96" s="355"/>
    </row>
    <row r="97" spans="2:5" ht="23" x14ac:dyDescent="0.25">
      <c r="B97" s="77"/>
      <c r="C97" s="73" t="s">
        <v>269</v>
      </c>
      <c r="D97" s="71"/>
      <c r="E97" s="356"/>
    </row>
    <row r="98" spans="2:5" ht="23" x14ac:dyDescent="0.25">
      <c r="B98" s="77"/>
      <c r="C98" s="73" t="s">
        <v>270</v>
      </c>
      <c r="D98" s="71"/>
      <c r="E98" s="356"/>
    </row>
    <row r="99" spans="2:5" ht="23" x14ac:dyDescent="0.25">
      <c r="B99" s="77"/>
      <c r="C99" s="73" t="s">
        <v>271</v>
      </c>
      <c r="D99" s="71"/>
      <c r="E99" s="356"/>
    </row>
    <row r="100" spans="2:5" ht="23" x14ac:dyDescent="0.25">
      <c r="B100" s="77"/>
      <c r="C100" s="73" t="s">
        <v>272</v>
      </c>
      <c r="D100" s="71"/>
      <c r="E100" s="356"/>
    </row>
    <row r="101" spans="2:5" ht="23" x14ac:dyDescent="0.25">
      <c r="B101" s="77"/>
      <c r="C101" s="73" t="s">
        <v>273</v>
      </c>
      <c r="D101" s="71"/>
      <c r="E101" s="356"/>
    </row>
    <row r="102" spans="2:5" ht="23" x14ac:dyDescent="0.25">
      <c r="B102" s="77"/>
      <c r="C102" s="73" t="s">
        <v>274</v>
      </c>
      <c r="D102" s="71"/>
      <c r="E102" s="356"/>
    </row>
    <row r="103" spans="2:5" ht="23" x14ac:dyDescent="0.25">
      <c r="B103" s="77"/>
      <c r="C103" s="73" t="s">
        <v>275</v>
      </c>
      <c r="D103" s="71"/>
      <c r="E103" s="356"/>
    </row>
    <row r="104" spans="2:5" ht="23" x14ac:dyDescent="0.25">
      <c r="B104" s="77"/>
      <c r="C104" s="73" t="s">
        <v>276</v>
      </c>
      <c r="D104" s="71"/>
      <c r="E104" s="356"/>
    </row>
    <row r="105" spans="2:5" ht="23" x14ac:dyDescent="0.25">
      <c r="B105" s="77"/>
      <c r="C105" s="73" t="s">
        <v>277</v>
      </c>
      <c r="D105" s="71"/>
      <c r="E105" s="356"/>
    </row>
    <row r="106" spans="2:5" ht="23" x14ac:dyDescent="0.25">
      <c r="B106" s="77"/>
      <c r="C106" s="73" t="s">
        <v>278</v>
      </c>
      <c r="D106" s="71"/>
      <c r="E106" s="356"/>
    </row>
    <row r="107" spans="2:5" ht="23" x14ac:dyDescent="0.25">
      <c r="B107" s="77"/>
      <c r="C107" s="73" t="s">
        <v>279</v>
      </c>
      <c r="D107" s="71"/>
      <c r="E107" s="356"/>
    </row>
    <row r="108" spans="2:5" ht="23" x14ac:dyDescent="0.25">
      <c r="B108" s="77"/>
      <c r="C108" s="73" t="s">
        <v>280</v>
      </c>
      <c r="D108" s="71"/>
      <c r="E108" s="356"/>
    </row>
    <row r="109" spans="2:5" ht="23" x14ac:dyDescent="0.25">
      <c r="B109" s="77"/>
      <c r="C109" s="73" t="s">
        <v>281</v>
      </c>
      <c r="D109" s="71"/>
      <c r="E109" s="356"/>
    </row>
    <row r="110" spans="2:5" ht="23" x14ac:dyDescent="0.25">
      <c r="B110" s="77"/>
      <c r="C110" s="73" t="s">
        <v>282</v>
      </c>
      <c r="D110" s="71"/>
      <c r="E110" s="356"/>
    </row>
    <row r="111" spans="2:5" ht="23" x14ac:dyDescent="0.25">
      <c r="B111" s="77"/>
      <c r="C111" s="73" t="s">
        <v>112</v>
      </c>
      <c r="D111" s="71"/>
      <c r="E111" s="356"/>
    </row>
    <row r="112" spans="2:5" ht="23" x14ac:dyDescent="0.2">
      <c r="B112" s="77"/>
      <c r="C112" s="333" t="s">
        <v>283</v>
      </c>
      <c r="D112" s="333"/>
      <c r="E112" s="356"/>
    </row>
    <row r="113" spans="2:5" ht="23" x14ac:dyDescent="0.25">
      <c r="B113" s="77"/>
      <c r="C113" s="73" t="s">
        <v>284</v>
      </c>
      <c r="D113" s="71"/>
      <c r="E113" s="356"/>
    </row>
    <row r="114" spans="2:5" ht="23" x14ac:dyDescent="0.25">
      <c r="B114" s="77"/>
      <c r="C114" s="73" t="s">
        <v>285</v>
      </c>
      <c r="D114" s="71"/>
      <c r="E114" s="356"/>
    </row>
    <row r="115" spans="2:5" ht="23" x14ac:dyDescent="0.25">
      <c r="B115" s="77"/>
      <c r="C115" s="73" t="s">
        <v>286</v>
      </c>
      <c r="D115" s="71"/>
      <c r="E115" s="356"/>
    </row>
    <row r="116" spans="2:5" ht="23" x14ac:dyDescent="0.25">
      <c r="B116" s="77"/>
      <c r="C116" s="73" t="s">
        <v>287</v>
      </c>
      <c r="D116" s="71"/>
      <c r="E116" s="356"/>
    </row>
    <row r="117" spans="2:5" ht="23" x14ac:dyDescent="0.25">
      <c r="B117" s="77"/>
      <c r="C117" s="73" t="s">
        <v>288</v>
      </c>
      <c r="D117" s="71"/>
      <c r="E117" s="356"/>
    </row>
    <row r="118" spans="2:5" ht="24" x14ac:dyDescent="0.25">
      <c r="B118" s="77"/>
      <c r="C118" s="86" t="s">
        <v>289</v>
      </c>
      <c r="D118" s="71"/>
      <c r="E118" s="356"/>
    </row>
    <row r="119" spans="2:5" ht="23" x14ac:dyDescent="0.2">
      <c r="B119" s="77"/>
      <c r="C119" s="74" t="s">
        <v>290</v>
      </c>
      <c r="D119" s="74"/>
      <c r="E119" s="356"/>
    </row>
    <row r="120" spans="2:5" ht="23" x14ac:dyDescent="0.25">
      <c r="B120" s="77"/>
      <c r="C120" s="73" t="s">
        <v>291</v>
      </c>
      <c r="D120" s="71"/>
      <c r="E120" s="356"/>
    </row>
    <row r="121" spans="2:5" ht="23" x14ac:dyDescent="0.25">
      <c r="B121" s="77"/>
      <c r="C121" s="73" t="s">
        <v>292</v>
      </c>
      <c r="D121" s="71"/>
      <c r="E121" s="356"/>
    </row>
    <row r="122" spans="2:5" ht="23" x14ac:dyDescent="0.25">
      <c r="B122" s="77"/>
      <c r="C122" s="73" t="s">
        <v>293</v>
      </c>
      <c r="D122" s="71"/>
      <c r="E122" s="356"/>
    </row>
    <row r="123" spans="2:5" ht="23" x14ac:dyDescent="0.25">
      <c r="B123" s="77"/>
      <c r="C123" s="73" t="s">
        <v>294</v>
      </c>
      <c r="D123" s="71"/>
      <c r="E123" s="356"/>
    </row>
    <row r="124" spans="2:5" ht="23" x14ac:dyDescent="0.25">
      <c r="B124" s="77"/>
      <c r="C124" s="73" t="s">
        <v>295</v>
      </c>
      <c r="D124" s="71"/>
      <c r="E124" s="356"/>
    </row>
    <row r="125" spans="2:5" ht="23" x14ac:dyDescent="0.25">
      <c r="B125" s="77"/>
      <c r="C125" s="73" t="s">
        <v>296</v>
      </c>
      <c r="D125" s="71"/>
      <c r="E125" s="356"/>
    </row>
    <row r="126" spans="2:5" ht="23" x14ac:dyDescent="0.25">
      <c r="B126" s="77"/>
      <c r="C126" s="73" t="s">
        <v>297</v>
      </c>
      <c r="D126" s="71"/>
      <c r="E126" s="357"/>
    </row>
    <row r="127" spans="2:5" ht="25" x14ac:dyDescent="0.2">
      <c r="B127" s="77"/>
      <c r="C127" s="340" t="s">
        <v>298</v>
      </c>
      <c r="D127" s="340"/>
      <c r="E127" s="87">
        <f>D113+D114+D115+D116+D117+D118+D120+D121+D122+D123+D124+D125+D126</f>
        <v>0</v>
      </c>
    </row>
    <row r="128" spans="2:5" ht="35" x14ac:dyDescent="0.2">
      <c r="B128" s="80"/>
      <c r="C128" s="341" t="s">
        <v>299</v>
      </c>
      <c r="D128" s="341"/>
      <c r="E128" s="88">
        <f>E94+E95+E127</f>
        <v>0</v>
      </c>
    </row>
    <row r="129" spans="2:5" x14ac:dyDescent="0.2">
      <c r="B129" s="89"/>
      <c r="C129" s="89"/>
      <c r="D129" s="89"/>
      <c r="E129" s="89"/>
    </row>
    <row r="130" spans="2:5" x14ac:dyDescent="0.2">
      <c r="B130" s="89"/>
      <c r="C130" s="89"/>
      <c r="D130" s="89"/>
      <c r="E130" s="89"/>
    </row>
    <row r="131" spans="2:5" x14ac:dyDescent="0.2">
      <c r="B131" s="89"/>
      <c r="C131" s="89"/>
      <c r="D131" s="89"/>
      <c r="E131" s="89"/>
    </row>
    <row r="132" spans="2:5" ht="27" customHeight="1" x14ac:dyDescent="0.2">
      <c r="B132" s="89"/>
      <c r="C132" s="342"/>
      <c r="D132" s="343"/>
      <c r="E132" s="89"/>
    </row>
    <row r="133" spans="2:5" ht="25" x14ac:dyDescent="0.2">
      <c r="B133" s="89"/>
      <c r="C133" s="344" t="s">
        <v>300</v>
      </c>
      <c r="D133" s="345"/>
      <c r="E133" s="89"/>
    </row>
    <row r="134" spans="2:5" ht="12" customHeight="1" x14ac:dyDescent="0.2">
      <c r="B134" s="89"/>
      <c r="C134" s="90"/>
      <c r="D134" s="64"/>
      <c r="E134" s="89"/>
    </row>
    <row r="135" spans="2:5" ht="33" customHeight="1" x14ac:dyDescent="0.2">
      <c r="B135" s="89"/>
      <c r="C135" s="346" t="s">
        <v>301</v>
      </c>
      <c r="D135" s="347"/>
      <c r="E135" s="89"/>
    </row>
    <row r="136" spans="2:5" ht="29" customHeight="1" x14ac:dyDescent="0.2">
      <c r="B136" s="89"/>
      <c r="C136" s="91"/>
      <c r="D136" s="92"/>
      <c r="E136" s="89"/>
    </row>
    <row r="137" spans="2:5" ht="32" customHeight="1" x14ac:dyDescent="0.2">
      <c r="B137" s="89"/>
      <c r="C137" s="348" t="s">
        <v>190</v>
      </c>
      <c r="D137" s="349"/>
      <c r="E137" s="89"/>
    </row>
    <row r="138" spans="2:5" ht="23" x14ac:dyDescent="0.2">
      <c r="B138" s="89"/>
      <c r="C138" s="93" t="s">
        <v>191</v>
      </c>
      <c r="D138" s="94">
        <f>E8</f>
        <v>0</v>
      </c>
      <c r="E138" s="89"/>
    </row>
    <row r="139" spans="2:5" ht="23" x14ac:dyDescent="0.2">
      <c r="B139" s="89"/>
      <c r="C139" s="93" t="s">
        <v>192</v>
      </c>
      <c r="D139" s="95">
        <f>E9</f>
        <v>0</v>
      </c>
      <c r="E139" s="89"/>
    </row>
    <row r="140" spans="2:5" ht="23" x14ac:dyDescent="0.2">
      <c r="B140" s="89"/>
      <c r="C140" s="93" t="s">
        <v>202</v>
      </c>
      <c r="D140" s="95">
        <f>E21</f>
        <v>0</v>
      </c>
      <c r="E140" s="89"/>
    </row>
    <row r="141" spans="2:5" ht="23" x14ac:dyDescent="0.2">
      <c r="B141" s="89"/>
      <c r="C141" s="93" t="s">
        <v>211</v>
      </c>
      <c r="D141" s="95">
        <f>E31</f>
        <v>0</v>
      </c>
      <c r="E141" s="89"/>
    </row>
    <row r="142" spans="2:5" ht="23" x14ac:dyDescent="0.2">
      <c r="B142" s="89"/>
      <c r="C142" s="93" t="s">
        <v>223</v>
      </c>
      <c r="D142" s="95">
        <f>E44</f>
        <v>0</v>
      </c>
      <c r="E142" s="89"/>
    </row>
    <row r="143" spans="2:5" ht="28" x14ac:dyDescent="0.2">
      <c r="B143" s="89"/>
      <c r="C143" s="350" t="s">
        <v>224</v>
      </c>
      <c r="D143" s="351"/>
      <c r="E143" s="89"/>
    </row>
    <row r="144" spans="2:5" ht="23" x14ac:dyDescent="0.2">
      <c r="B144" s="89"/>
      <c r="C144" s="93" t="s">
        <v>225</v>
      </c>
      <c r="D144" s="94">
        <f>E47</f>
        <v>0</v>
      </c>
      <c r="E144" s="89"/>
    </row>
    <row r="145" spans="2:5" ht="23" x14ac:dyDescent="0.2">
      <c r="B145" s="89"/>
      <c r="C145" s="93" t="s">
        <v>302</v>
      </c>
      <c r="D145" s="94">
        <f>E48</f>
        <v>0</v>
      </c>
      <c r="E145" s="89"/>
    </row>
    <row r="146" spans="2:5" ht="23" x14ac:dyDescent="0.2">
      <c r="B146" s="89"/>
      <c r="C146" s="96" t="s">
        <v>303</v>
      </c>
      <c r="D146" s="94">
        <f>E49</f>
        <v>0</v>
      </c>
      <c r="E146" s="89"/>
    </row>
    <row r="147" spans="2:5" ht="23" x14ac:dyDescent="0.2">
      <c r="B147" s="89"/>
      <c r="C147" s="93" t="s">
        <v>304</v>
      </c>
      <c r="D147" s="95">
        <f>E50</f>
        <v>0</v>
      </c>
      <c r="E147" s="89"/>
    </row>
    <row r="148" spans="2:5" ht="23" x14ac:dyDescent="0.2">
      <c r="B148" s="89"/>
      <c r="C148" s="93" t="s">
        <v>305</v>
      </c>
      <c r="D148" s="95">
        <f>E64</f>
        <v>0</v>
      </c>
      <c r="E148" s="89"/>
    </row>
    <row r="149" spans="2:5" ht="25" x14ac:dyDescent="0.2">
      <c r="B149" s="89"/>
      <c r="C149" s="97" t="s">
        <v>306</v>
      </c>
      <c r="D149" s="95">
        <f>E69</f>
        <v>0</v>
      </c>
      <c r="E149" s="89"/>
    </row>
    <row r="150" spans="2:5" ht="25" x14ac:dyDescent="0.2">
      <c r="B150" s="89"/>
      <c r="C150" s="97" t="s">
        <v>307</v>
      </c>
      <c r="D150" s="94">
        <f>D142+D149</f>
        <v>0</v>
      </c>
      <c r="E150" s="89"/>
    </row>
    <row r="151" spans="2:5" ht="28" x14ac:dyDescent="0.2">
      <c r="B151" s="89"/>
      <c r="C151" s="350" t="s">
        <v>247</v>
      </c>
      <c r="D151" s="351"/>
      <c r="E151" s="89"/>
    </row>
    <row r="152" spans="2:5" ht="23" x14ac:dyDescent="0.2">
      <c r="B152" s="89"/>
      <c r="C152" s="352" t="s">
        <v>248</v>
      </c>
      <c r="D152" s="353"/>
      <c r="E152" s="89"/>
    </row>
    <row r="153" spans="2:5" ht="23" x14ac:dyDescent="0.2">
      <c r="B153" s="89"/>
      <c r="C153" s="98" t="s">
        <v>249</v>
      </c>
      <c r="D153" s="94">
        <f>E74</f>
        <v>0</v>
      </c>
      <c r="E153" s="89"/>
    </row>
    <row r="154" spans="2:5" ht="23" x14ac:dyDescent="0.2">
      <c r="B154" s="89"/>
      <c r="C154" s="98" t="s">
        <v>250</v>
      </c>
      <c r="D154" s="94">
        <f>E75</f>
        <v>0</v>
      </c>
      <c r="E154" s="89"/>
    </row>
    <row r="155" spans="2:5" ht="23" x14ac:dyDescent="0.2">
      <c r="B155" s="89"/>
      <c r="C155" s="99" t="s">
        <v>308</v>
      </c>
      <c r="D155" s="95">
        <f>E76</f>
        <v>0</v>
      </c>
      <c r="E155" s="89"/>
    </row>
    <row r="156" spans="2:5" ht="25" x14ac:dyDescent="0.2">
      <c r="B156" s="89"/>
      <c r="C156" s="100" t="s">
        <v>309</v>
      </c>
      <c r="D156" s="95">
        <f>E94</f>
        <v>0</v>
      </c>
      <c r="E156" s="89"/>
    </row>
    <row r="157" spans="2:5" ht="25" x14ac:dyDescent="0.2">
      <c r="B157" s="89"/>
      <c r="C157" s="100" t="s">
        <v>310</v>
      </c>
      <c r="D157" s="95">
        <f>E95</f>
        <v>0</v>
      </c>
      <c r="E157" s="89"/>
    </row>
    <row r="158" spans="2:5" ht="23" x14ac:dyDescent="0.2">
      <c r="B158" s="89"/>
      <c r="C158" s="352" t="s">
        <v>283</v>
      </c>
      <c r="D158" s="353"/>
      <c r="E158" s="89"/>
    </row>
    <row r="159" spans="2:5" ht="23" x14ac:dyDescent="0.2">
      <c r="B159" s="89"/>
      <c r="C159" s="98" t="s">
        <v>311</v>
      </c>
      <c r="D159" s="95">
        <f t="shared" ref="D159:D164" si="0">D113</f>
        <v>0</v>
      </c>
      <c r="E159" s="89"/>
    </row>
    <row r="160" spans="2:5" ht="23" x14ac:dyDescent="0.2">
      <c r="B160" s="89"/>
      <c r="C160" s="98" t="s">
        <v>312</v>
      </c>
      <c r="D160" s="95">
        <f t="shared" si="0"/>
        <v>0</v>
      </c>
      <c r="E160" s="89"/>
    </row>
    <row r="161" spans="2:5" ht="23" x14ac:dyDescent="0.2">
      <c r="B161" s="89"/>
      <c r="C161" s="98" t="s">
        <v>313</v>
      </c>
      <c r="D161" s="95">
        <f t="shared" si="0"/>
        <v>0</v>
      </c>
      <c r="E161" s="89"/>
    </row>
    <row r="162" spans="2:5" ht="23" x14ac:dyDescent="0.2">
      <c r="B162" s="89"/>
      <c r="C162" s="98" t="s">
        <v>314</v>
      </c>
      <c r="D162" s="95">
        <f t="shared" si="0"/>
        <v>0</v>
      </c>
      <c r="E162" s="89"/>
    </row>
    <row r="163" spans="2:5" ht="23" x14ac:dyDescent="0.25">
      <c r="B163" s="89"/>
      <c r="C163" s="101" t="s">
        <v>288</v>
      </c>
      <c r="D163" s="95">
        <f t="shared" si="0"/>
        <v>0</v>
      </c>
      <c r="E163" s="89"/>
    </row>
    <row r="164" spans="2:5" ht="23" x14ac:dyDescent="0.2">
      <c r="B164" s="89"/>
      <c r="C164" s="98" t="s">
        <v>315</v>
      </c>
      <c r="D164" s="95">
        <f t="shared" si="0"/>
        <v>0</v>
      </c>
      <c r="E164" s="89"/>
    </row>
    <row r="165" spans="2:5" ht="23" x14ac:dyDescent="0.2">
      <c r="B165" s="89"/>
      <c r="C165" s="98" t="s">
        <v>316</v>
      </c>
      <c r="D165" s="95">
        <f>D120+D121+D122+D123+D124+D125+D126</f>
        <v>0</v>
      </c>
      <c r="E165" s="89"/>
    </row>
    <row r="166" spans="2:5" ht="25" x14ac:dyDescent="0.2">
      <c r="B166" s="89"/>
      <c r="C166" s="100" t="s">
        <v>298</v>
      </c>
      <c r="D166" s="95">
        <f>E127</f>
        <v>0</v>
      </c>
      <c r="E166" s="89"/>
    </row>
    <row r="167" spans="2:5" ht="25" x14ac:dyDescent="0.2">
      <c r="B167" s="89"/>
      <c r="C167" s="102" t="s">
        <v>299</v>
      </c>
      <c r="D167" s="103">
        <f>E128</f>
        <v>0</v>
      </c>
      <c r="E167" s="89"/>
    </row>
  </sheetData>
  <sheetProtection algorithmName="SHA-512" hashValue="Bk0LMNIf3YSlciuwKSSOv3PnPSUqu+hJ+jVkcuVF/TBmWrVYwCcF5IJdz0t39DgOQrkb+MM71y1ZLIeow9xiQQ==" saltValue="EuO9/w5t+M3NFBE5IbHN6A==" spinCount="100000" sheet="1" objects="1" formatColumns="0" formatRows="0" selectLockedCells="1"/>
  <mergeCells count="38">
    <mergeCell ref="C158:D158"/>
    <mergeCell ref="E10:E20"/>
    <mergeCell ref="E22:E30"/>
    <mergeCell ref="E32:E43"/>
    <mergeCell ref="E51:E63"/>
    <mergeCell ref="E65:E68"/>
    <mergeCell ref="E77:E93"/>
    <mergeCell ref="E96:E126"/>
    <mergeCell ref="C135:D135"/>
    <mergeCell ref="C137:D137"/>
    <mergeCell ref="C143:D143"/>
    <mergeCell ref="C151:D151"/>
    <mergeCell ref="C152:D152"/>
    <mergeCell ref="C112:D112"/>
    <mergeCell ref="C127:D127"/>
    <mergeCell ref="C128:D128"/>
    <mergeCell ref="C132:D132"/>
    <mergeCell ref="C133:D133"/>
    <mergeCell ref="C72:D72"/>
    <mergeCell ref="C73:D73"/>
    <mergeCell ref="C76:D76"/>
    <mergeCell ref="C94:D94"/>
    <mergeCell ref="C95:D95"/>
    <mergeCell ref="C50:D50"/>
    <mergeCell ref="C64:D64"/>
    <mergeCell ref="C69:D69"/>
    <mergeCell ref="C70:D70"/>
    <mergeCell ref="B71:E71"/>
    <mergeCell ref="C21:D21"/>
    <mergeCell ref="C31:D31"/>
    <mergeCell ref="C44:D44"/>
    <mergeCell ref="B45:E45"/>
    <mergeCell ref="C46:E46"/>
    <mergeCell ref="B2:E2"/>
    <mergeCell ref="B3:E3"/>
    <mergeCell ref="B5:E5"/>
    <mergeCell ref="C7:E7"/>
    <mergeCell ref="C9:D9"/>
  </mergeCells>
  <dataValidations count="3">
    <dataValidation type="decimal" allowBlank="1" showInputMessage="1" showErrorMessage="1" errorTitle="FIRS- INVALID INPUT" error="Invalid Input, Only Number Allowed In this Input Field. Thanks" promptTitle="INPUT VALUE" prompt="Input Value For Item." sqref="D8 D10:D20 D22:D30 D32:D43 D47:D49 D51:D63 D65:D68 D74:D75 D77:D93 D96:D111 D113:D118 D120:D126" xr:uid="{00000000-0002-0000-0300-000000000000}">
      <formula1>-9999999999999</formula1>
      <formula2>99999999999999</formula2>
    </dataValidation>
    <dataValidation type="decimal" operator="greaterThan" allowBlank="1" showInputMessage="1" showErrorMessage="1" errorTitle="FIRS- INVALID INPUT" error="Invalid Input, Only Number Allowed In this Input Field. Thanks" promptTitle="INPUT VALUE" prompt="Input Value For Item." sqref="C74" xr:uid="{00000000-0002-0000-0300-000001000000}">
      <formula1>0</formula1>
    </dataValidation>
    <dataValidation allowBlank="1" showInputMessage="1" showErrorMessage="1" promptTitle="INPUT DESCRIPTION" prompt="Enter Description Of Item" sqref="C97 C101 C119 C103:C113 C158:C159" xr:uid="{00000000-0002-0000-0300-000002000000}"/>
  </dataValidations>
  <pageMargins left="0.7" right="0.7" top="0.75" bottom="0.75" header="0.3" footer="0.3"/>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E55"/>
  <sheetViews>
    <sheetView zoomScale="70" zoomScaleNormal="70" workbookViewId="0">
      <selection activeCell="D15" sqref="D15"/>
    </sheetView>
  </sheetViews>
  <sheetFormatPr baseColWidth="10" defaultColWidth="9.1640625" defaultRowHeight="14" x14ac:dyDescent="0.15"/>
  <cols>
    <col min="1" max="1" width="9.1640625" style="30"/>
    <col min="2" max="2" width="13.83203125" style="30"/>
    <col min="3" max="3" width="100.83203125" style="30" customWidth="1"/>
    <col min="4" max="4" width="27.1640625" style="31" customWidth="1"/>
    <col min="5" max="5" width="30.1640625" style="31" customWidth="1"/>
    <col min="6" max="16384" width="9.1640625" style="30"/>
  </cols>
  <sheetData>
    <row r="3" spans="2:5" ht="51" customHeight="1" x14ac:dyDescent="0.15">
      <c r="B3" s="293"/>
      <c r="C3" s="294"/>
      <c r="D3" s="294"/>
      <c r="E3" s="295"/>
    </row>
    <row r="4" spans="2:5" ht="49" customHeight="1" x14ac:dyDescent="0.15">
      <c r="B4" s="358" t="s">
        <v>317</v>
      </c>
      <c r="C4" s="359"/>
      <c r="D4" s="359"/>
      <c r="E4" s="360"/>
    </row>
    <row r="5" spans="2:5" ht="8" customHeight="1" x14ac:dyDescent="0.15">
      <c r="B5" s="32"/>
      <c r="C5" s="33"/>
      <c r="D5" s="34"/>
      <c r="E5" s="35"/>
    </row>
    <row r="6" spans="2:5" ht="33" customHeight="1" x14ac:dyDescent="0.15">
      <c r="B6" s="361" t="str">
        <f>"Profit Adjustment For  "&amp;USER_INPUT!D7&amp;" Year Of Assessment"</f>
        <v>Profit Adjustment For  2025 Year Of Assessment</v>
      </c>
      <c r="C6" s="362"/>
      <c r="D6" s="362"/>
      <c r="E6" s="363"/>
    </row>
    <row r="7" spans="2:5" ht="23.25" customHeight="1" x14ac:dyDescent="0.15">
      <c r="B7" s="36"/>
      <c r="C7" s="37"/>
      <c r="D7" s="38"/>
      <c r="E7" s="39"/>
    </row>
    <row r="8" spans="2:5" ht="87" customHeight="1" x14ac:dyDescent="0.15">
      <c r="B8" s="364" t="s">
        <v>318</v>
      </c>
      <c r="C8" s="365"/>
      <c r="D8" s="365"/>
      <c r="E8" s="366"/>
    </row>
    <row r="9" spans="2:5" ht="11" customHeight="1" x14ac:dyDescent="0.15">
      <c r="B9" s="40"/>
      <c r="C9" s="41"/>
      <c r="D9" s="42"/>
      <c r="E9" s="43"/>
    </row>
    <row r="10" spans="2:5" ht="10" customHeight="1" x14ac:dyDescent="0.15">
      <c r="B10" s="40"/>
      <c r="C10" s="41"/>
      <c r="D10" s="42"/>
      <c r="E10" s="43"/>
    </row>
    <row r="11" spans="2:5" ht="23" x14ac:dyDescent="0.15">
      <c r="B11" s="44"/>
      <c r="C11" s="367" t="s">
        <v>319</v>
      </c>
      <c r="D11" s="368"/>
      <c r="E11" s="45">
        <f>INCOME_STATEMENT!E124</f>
        <v>0</v>
      </c>
    </row>
    <row r="12" spans="2:5" ht="23" x14ac:dyDescent="0.15">
      <c r="B12" s="44"/>
      <c r="C12" s="46" t="s">
        <v>320</v>
      </c>
      <c r="D12" s="47"/>
      <c r="E12" s="48"/>
    </row>
    <row r="13" spans="2:5" ht="25" x14ac:dyDescent="0.15">
      <c r="B13" s="44"/>
      <c r="C13" s="369" t="s">
        <v>321</v>
      </c>
      <c r="D13" s="369"/>
      <c r="E13" s="49">
        <f>ADMINISTRATIVE_EXPENSES!E12+INCOME_STATEMENT!E98</f>
        <v>0</v>
      </c>
    </row>
    <row r="14" spans="2:5" ht="25" x14ac:dyDescent="0.25">
      <c r="B14" s="44"/>
      <c r="C14" s="50" t="s">
        <v>322</v>
      </c>
      <c r="D14" s="51"/>
      <c r="E14" s="49">
        <f>ADMINISTRATIVE_EXPENSES!E13+INCOME_STATEMENT!E90</f>
        <v>0</v>
      </c>
    </row>
    <row r="15" spans="2:5" ht="23" x14ac:dyDescent="0.15">
      <c r="B15" s="44"/>
      <c r="C15" s="52" t="s">
        <v>323</v>
      </c>
      <c r="D15" s="53"/>
      <c r="E15" s="380"/>
    </row>
    <row r="16" spans="2:5" ht="23" x14ac:dyDescent="0.15">
      <c r="B16" s="44"/>
      <c r="C16" s="52" t="s">
        <v>324</v>
      </c>
      <c r="D16" s="53"/>
      <c r="E16" s="380"/>
    </row>
    <row r="17" spans="2:5" ht="23" x14ac:dyDescent="0.15">
      <c r="B17" s="44"/>
      <c r="C17" s="52" t="s">
        <v>325</v>
      </c>
      <c r="D17" s="53"/>
      <c r="E17" s="380"/>
    </row>
    <row r="18" spans="2:5" ht="23" x14ac:dyDescent="0.15">
      <c r="B18" s="44"/>
      <c r="C18" s="52" t="s">
        <v>326</v>
      </c>
      <c r="D18" s="53"/>
      <c r="E18" s="380"/>
    </row>
    <row r="19" spans="2:5" ht="23" x14ac:dyDescent="0.15">
      <c r="B19" s="44"/>
      <c r="C19" s="52" t="s">
        <v>327</v>
      </c>
      <c r="D19" s="53"/>
      <c r="E19" s="380"/>
    </row>
    <row r="20" spans="2:5" ht="23" x14ac:dyDescent="0.15">
      <c r="B20" s="44"/>
      <c r="C20" s="54" t="s">
        <v>328</v>
      </c>
      <c r="D20" s="53"/>
      <c r="E20" s="380"/>
    </row>
    <row r="21" spans="2:5" ht="25" x14ac:dyDescent="0.15">
      <c r="B21" s="44"/>
      <c r="C21" s="370" t="s">
        <v>329</v>
      </c>
      <c r="D21" s="370"/>
      <c r="E21" s="49">
        <f>D15+D16+D17+D18+D19+D20+E13</f>
        <v>0</v>
      </c>
    </row>
    <row r="22" spans="2:5" ht="23" x14ac:dyDescent="0.15">
      <c r="B22" s="371"/>
      <c r="C22" s="372"/>
      <c r="D22" s="372"/>
      <c r="E22" s="373"/>
    </row>
    <row r="23" spans="2:5" ht="23" x14ac:dyDescent="0.15">
      <c r="B23" s="44"/>
      <c r="C23" s="374" t="s">
        <v>330</v>
      </c>
      <c r="D23" s="375"/>
      <c r="E23" s="381"/>
    </row>
    <row r="24" spans="2:5" ht="23" x14ac:dyDescent="0.15">
      <c r="B24" s="44"/>
      <c r="C24" s="55" t="s">
        <v>331</v>
      </c>
      <c r="D24" s="53"/>
      <c r="E24" s="382"/>
    </row>
    <row r="25" spans="2:5" ht="23" x14ac:dyDescent="0.15">
      <c r="B25" s="44"/>
      <c r="C25" s="52" t="s">
        <v>332</v>
      </c>
      <c r="D25" s="53"/>
      <c r="E25" s="382"/>
    </row>
    <row r="26" spans="2:5" ht="23" x14ac:dyDescent="0.15">
      <c r="B26" s="44"/>
      <c r="C26" s="52" t="s">
        <v>333</v>
      </c>
      <c r="D26" s="53"/>
      <c r="E26" s="382"/>
    </row>
    <row r="27" spans="2:5" ht="23" x14ac:dyDescent="0.15">
      <c r="B27" s="44"/>
      <c r="C27" s="54" t="s">
        <v>334</v>
      </c>
      <c r="D27" s="56"/>
      <c r="E27" s="382"/>
    </row>
    <row r="28" spans="2:5" ht="25" x14ac:dyDescent="0.15">
      <c r="B28" s="57"/>
      <c r="C28" s="376" t="s">
        <v>335</v>
      </c>
      <c r="D28" s="376"/>
      <c r="E28" s="58">
        <f>SUM(D24:D27)</f>
        <v>0</v>
      </c>
    </row>
    <row r="31" spans="2:5" x14ac:dyDescent="0.15">
      <c r="B31" s="377"/>
      <c r="C31" s="378"/>
      <c r="D31" s="378"/>
      <c r="E31" s="379"/>
    </row>
    <row r="32" spans="2:5" ht="39" customHeight="1" x14ac:dyDescent="0.15">
      <c r="B32" s="358" t="s">
        <v>336</v>
      </c>
      <c r="C32" s="359"/>
      <c r="D32" s="359"/>
      <c r="E32" s="360"/>
    </row>
    <row r="33" spans="2:5" ht="11" customHeight="1" x14ac:dyDescent="0.15">
      <c r="B33" s="32"/>
      <c r="C33" s="33"/>
      <c r="D33" s="34"/>
      <c r="E33" s="35"/>
    </row>
    <row r="34" spans="2:5" ht="37" customHeight="1" x14ac:dyDescent="0.15">
      <c r="B34" s="361" t="str">
        <f>"Profit Adjustment For  "&amp;USER_INPUT!D7&amp;" Year Of Assessment"</f>
        <v>Profit Adjustment For  2025 Year Of Assessment</v>
      </c>
      <c r="C34" s="362"/>
      <c r="D34" s="362"/>
      <c r="E34" s="363"/>
    </row>
    <row r="35" spans="2:5" ht="23.25" customHeight="1" x14ac:dyDescent="0.15">
      <c r="B35" s="36"/>
      <c r="C35" s="37"/>
      <c r="D35" s="38"/>
      <c r="E35" s="39"/>
    </row>
    <row r="36" spans="2:5" ht="63" customHeight="1" x14ac:dyDescent="0.15">
      <c r="B36" s="364" t="s">
        <v>318</v>
      </c>
      <c r="C36" s="365"/>
      <c r="D36" s="365"/>
      <c r="E36" s="366"/>
    </row>
    <row r="37" spans="2:5" ht="23" x14ac:dyDescent="0.15">
      <c r="B37" s="40"/>
      <c r="C37" s="41"/>
      <c r="D37" s="42"/>
      <c r="E37" s="43"/>
    </row>
    <row r="38" spans="2:5" ht="23" x14ac:dyDescent="0.15">
      <c r="B38" s="40"/>
      <c r="C38" s="41"/>
      <c r="D38" s="42"/>
      <c r="E38" s="43"/>
    </row>
    <row r="39" spans="2:5" ht="23" x14ac:dyDescent="0.15">
      <c r="B39" s="44"/>
      <c r="C39" s="367" t="s">
        <v>319</v>
      </c>
      <c r="D39" s="368"/>
      <c r="E39" s="59">
        <f>INCOME_STATEMENT!D124</f>
        <v>0</v>
      </c>
    </row>
    <row r="40" spans="2:5" ht="23" x14ac:dyDescent="0.15">
      <c r="B40" s="44"/>
      <c r="C40" s="46" t="s">
        <v>320</v>
      </c>
      <c r="D40" s="47"/>
      <c r="E40" s="48"/>
    </row>
    <row r="41" spans="2:5" ht="25" x14ac:dyDescent="0.15">
      <c r="B41" s="44"/>
      <c r="C41" s="369" t="s">
        <v>337</v>
      </c>
      <c r="D41" s="369"/>
      <c r="E41" s="49">
        <f>ADMINISTRATIVE_EXPENSES!D12+INCOME_STATEMENT!D98</f>
        <v>0</v>
      </c>
    </row>
    <row r="42" spans="2:5" ht="23" x14ac:dyDescent="0.15">
      <c r="B42" s="44"/>
      <c r="C42" s="52" t="s">
        <v>338</v>
      </c>
      <c r="D42" s="53"/>
      <c r="E42" s="380"/>
    </row>
    <row r="43" spans="2:5" ht="23" x14ac:dyDescent="0.15">
      <c r="B43" s="44"/>
      <c r="C43" s="52" t="s">
        <v>339</v>
      </c>
      <c r="D43" s="53"/>
      <c r="E43" s="380"/>
    </row>
    <row r="44" spans="2:5" ht="23" x14ac:dyDescent="0.15">
      <c r="B44" s="44"/>
      <c r="C44" s="52" t="s">
        <v>340</v>
      </c>
      <c r="D44" s="53"/>
      <c r="E44" s="380"/>
    </row>
    <row r="45" spans="2:5" ht="23" x14ac:dyDescent="0.15">
      <c r="B45" s="44"/>
      <c r="C45" s="52" t="s">
        <v>341</v>
      </c>
      <c r="D45" s="53"/>
      <c r="E45" s="380"/>
    </row>
    <row r="46" spans="2:5" ht="23" x14ac:dyDescent="0.15">
      <c r="B46" s="44"/>
      <c r="C46" s="52" t="s">
        <v>342</v>
      </c>
      <c r="D46" s="53"/>
      <c r="E46" s="380"/>
    </row>
    <row r="47" spans="2:5" ht="23" x14ac:dyDescent="0.15">
      <c r="B47" s="44"/>
      <c r="C47" s="54" t="s">
        <v>343</v>
      </c>
      <c r="D47" s="53"/>
      <c r="E47" s="380"/>
    </row>
    <row r="48" spans="2:5" ht="25" x14ac:dyDescent="0.15">
      <c r="B48" s="44"/>
      <c r="C48" s="370" t="s">
        <v>344</v>
      </c>
      <c r="D48" s="370"/>
      <c r="E48" s="49">
        <f>E41+D42+D43+D44+D45+D46+D47</f>
        <v>0</v>
      </c>
    </row>
    <row r="49" spans="2:5" ht="23" x14ac:dyDescent="0.15">
      <c r="B49" s="371"/>
      <c r="C49" s="372"/>
      <c r="D49" s="372"/>
      <c r="E49" s="373"/>
    </row>
    <row r="50" spans="2:5" ht="23" x14ac:dyDescent="0.15">
      <c r="B50" s="44"/>
      <c r="C50" s="374" t="s">
        <v>330</v>
      </c>
      <c r="D50" s="375"/>
      <c r="E50" s="381"/>
    </row>
    <row r="51" spans="2:5" ht="23" x14ac:dyDescent="0.15">
      <c r="B51" s="44"/>
      <c r="C51" s="55" t="s">
        <v>345</v>
      </c>
      <c r="D51" s="53"/>
      <c r="E51" s="382"/>
    </row>
    <row r="52" spans="2:5" ht="23" x14ac:dyDescent="0.15">
      <c r="B52" s="44"/>
      <c r="C52" s="52" t="s">
        <v>346</v>
      </c>
      <c r="D52" s="53"/>
      <c r="E52" s="382"/>
    </row>
    <row r="53" spans="2:5" ht="23" x14ac:dyDescent="0.15">
      <c r="B53" s="44"/>
      <c r="C53" s="52" t="s">
        <v>347</v>
      </c>
      <c r="D53" s="53"/>
      <c r="E53" s="382"/>
    </row>
    <row r="54" spans="2:5" ht="23" x14ac:dyDescent="0.15">
      <c r="B54" s="44"/>
      <c r="C54" s="54" t="s">
        <v>348</v>
      </c>
      <c r="D54" s="53"/>
      <c r="E54" s="382"/>
    </row>
    <row r="55" spans="2:5" ht="25" x14ac:dyDescent="0.15">
      <c r="B55" s="57"/>
      <c r="C55" s="376" t="s">
        <v>349</v>
      </c>
      <c r="D55" s="376"/>
      <c r="E55" s="58">
        <f>SUM(D51:D54)</f>
        <v>0</v>
      </c>
    </row>
  </sheetData>
  <sheetProtection algorithmName="SHA-512" hashValue="vkZpNAmWu1npi57+eO8AtW5E0J3rWSm8KufCBkvlhAn4HipGs5o4mY/9zutZTpyczkO/W6K+zNmy0WY4/unMjw==" saltValue="wYMXCwS/lxPQHt291xQKwg==" spinCount="100000" sheet="1" formatColumns="0" formatRows="0" selectLockedCells="1"/>
  <mergeCells count="24">
    <mergeCell ref="C41:D41"/>
    <mergeCell ref="C48:D48"/>
    <mergeCell ref="B49:E49"/>
    <mergeCell ref="C50:D50"/>
    <mergeCell ref="C55:D55"/>
    <mergeCell ref="E42:E47"/>
    <mergeCell ref="E50:E54"/>
    <mergeCell ref="B31:E31"/>
    <mergeCell ref="B32:E32"/>
    <mergeCell ref="B34:E34"/>
    <mergeCell ref="B36:E36"/>
    <mergeCell ref="C39:D39"/>
    <mergeCell ref="C13:D13"/>
    <mergeCell ref="C21:D21"/>
    <mergeCell ref="B22:E22"/>
    <mergeCell ref="C23:D23"/>
    <mergeCell ref="C28:D28"/>
    <mergeCell ref="E15:E20"/>
    <mergeCell ref="E23:E27"/>
    <mergeCell ref="B3:E3"/>
    <mergeCell ref="B4:E4"/>
    <mergeCell ref="B6:E6"/>
    <mergeCell ref="B8:E8"/>
    <mergeCell ref="C11:D11"/>
  </mergeCells>
  <dataValidations count="1">
    <dataValidation type="decimal" allowBlank="1" showInputMessage="1" showErrorMessage="1" errorTitle="FIRS- INVALID INPUT" error="Invalid Input, Only Number Allowed In this Input Field. Thanks" promptTitle="INPUT VALUE" prompt="Input Value For Item." sqref="D15:D20 D24:D27 D42:D47 D51:D54" xr:uid="{00000000-0002-0000-0400-000000000000}">
      <formula1>-9999999999999</formula1>
      <formula2>99999999999999</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E17"/>
  <sheetViews>
    <sheetView showGridLines="0" zoomScale="80" zoomScaleNormal="80" workbookViewId="0">
      <pane xSplit="2" ySplit="3" topLeftCell="C4" activePane="bottomRight" state="frozen"/>
      <selection pane="topRight"/>
      <selection pane="bottomLeft"/>
      <selection pane="bottomRight" activeCell="B2" sqref="B2:B3"/>
    </sheetView>
  </sheetViews>
  <sheetFormatPr baseColWidth="10" defaultColWidth="10.83203125" defaultRowHeight="15" x14ac:dyDescent="0.2"/>
  <cols>
    <col min="1" max="1" width="4.6640625" style="13" customWidth="1"/>
    <col min="2" max="2" width="33.5" style="13" customWidth="1"/>
    <col min="3" max="3" width="78.6640625" style="13" customWidth="1"/>
    <col min="4" max="4" width="28.83203125" style="13" customWidth="1"/>
    <col min="5" max="5" width="48" style="13" customWidth="1"/>
    <col min="6" max="16384" width="10.83203125" style="13"/>
  </cols>
  <sheetData>
    <row r="1" spans="2:5" ht="70" customHeight="1" x14ac:dyDescent="0.2">
      <c r="B1" s="383"/>
      <c r="C1" s="384"/>
      <c r="D1" s="384"/>
      <c r="E1" s="384"/>
    </row>
    <row r="2" spans="2:5" ht="30" x14ac:dyDescent="0.2">
      <c r="B2" s="385" t="s">
        <v>350</v>
      </c>
      <c r="C2" s="14" t="s">
        <v>160</v>
      </c>
      <c r="D2" s="14" t="s">
        <v>351</v>
      </c>
      <c r="E2" s="15" t="s">
        <v>352</v>
      </c>
    </row>
    <row r="3" spans="2:5" ht="55" customHeight="1" x14ac:dyDescent="0.2">
      <c r="B3" s="386"/>
      <c r="C3" s="16" t="s">
        <v>353</v>
      </c>
      <c r="D3" s="17">
        <f>SUM(D4:D17)</f>
        <v>0</v>
      </c>
      <c r="E3" s="17">
        <f>SUM(E4:E17)</f>
        <v>0</v>
      </c>
    </row>
    <row r="4" spans="2:5" ht="23" x14ac:dyDescent="0.25">
      <c r="C4" s="28" t="s">
        <v>354</v>
      </c>
      <c r="D4" s="19"/>
      <c r="E4" s="20"/>
    </row>
    <row r="5" spans="2:5" ht="23" x14ac:dyDescent="0.25">
      <c r="C5" s="28" t="s">
        <v>355</v>
      </c>
      <c r="D5" s="19"/>
      <c r="E5" s="20"/>
    </row>
    <row r="6" spans="2:5" ht="23" x14ac:dyDescent="0.25">
      <c r="C6" s="28" t="s">
        <v>356</v>
      </c>
      <c r="D6" s="19"/>
      <c r="E6" s="20"/>
    </row>
    <row r="7" spans="2:5" ht="23" x14ac:dyDescent="0.25">
      <c r="C7" s="28" t="s">
        <v>357</v>
      </c>
      <c r="D7" s="19"/>
      <c r="E7" s="20"/>
    </row>
    <row r="8" spans="2:5" ht="23" x14ac:dyDescent="0.25">
      <c r="C8" s="28" t="s">
        <v>358</v>
      </c>
      <c r="D8" s="19"/>
      <c r="E8" s="20"/>
    </row>
    <row r="9" spans="2:5" ht="23" x14ac:dyDescent="0.25">
      <c r="C9" s="28" t="s">
        <v>359</v>
      </c>
      <c r="D9" s="19"/>
      <c r="E9" s="20"/>
    </row>
    <row r="10" spans="2:5" ht="23" x14ac:dyDescent="0.25">
      <c r="C10" s="28" t="s">
        <v>360</v>
      </c>
      <c r="D10" s="19"/>
      <c r="E10" s="20"/>
    </row>
    <row r="11" spans="2:5" ht="23" x14ac:dyDescent="0.25">
      <c r="C11" s="29" t="s">
        <v>361</v>
      </c>
      <c r="D11" s="19"/>
      <c r="E11" s="20"/>
    </row>
    <row r="12" spans="2:5" ht="23" x14ac:dyDescent="0.25">
      <c r="C12" s="29" t="s">
        <v>362</v>
      </c>
      <c r="D12" s="19"/>
      <c r="E12" s="20"/>
    </row>
    <row r="13" spans="2:5" ht="23" x14ac:dyDescent="0.25">
      <c r="C13" s="28" t="s">
        <v>363</v>
      </c>
      <c r="D13" s="19"/>
      <c r="E13" s="20"/>
    </row>
    <row r="14" spans="2:5" ht="23" x14ac:dyDescent="0.25">
      <c r="C14" s="28" t="s">
        <v>364</v>
      </c>
      <c r="D14" s="19"/>
      <c r="E14" s="20"/>
    </row>
    <row r="15" spans="2:5" ht="23" x14ac:dyDescent="0.25">
      <c r="C15" s="29" t="s">
        <v>365</v>
      </c>
      <c r="D15" s="19"/>
      <c r="E15" s="20"/>
    </row>
    <row r="16" spans="2:5" ht="23" x14ac:dyDescent="0.25">
      <c r="C16" s="28" t="s">
        <v>366</v>
      </c>
      <c r="D16" s="19"/>
      <c r="E16" s="20"/>
    </row>
    <row r="17" spans="3:5" ht="23" x14ac:dyDescent="0.25">
      <c r="C17" s="28" t="s">
        <v>112</v>
      </c>
      <c r="D17" s="19"/>
      <c r="E17" s="20"/>
    </row>
  </sheetData>
  <sheetProtection algorithmName="SHA-512" hashValue="4QAdHW38Mav7mcBqkcuOPCmilHABZBUlnls9KmOVdMSchhn2nLnCWH3fpXamsA87JaORNtFs7YuEanAxNBW5IQ==" saltValue="LzBsokWJFzDDAUnAbVnNEQ==" spinCount="100000" sheet="1" objects="1" formatColumns="0" formatRows="0"/>
  <mergeCells count="2">
    <mergeCell ref="B1:E1"/>
    <mergeCell ref="B2:B3"/>
  </mergeCells>
  <dataValidations count="1">
    <dataValidation type="decimal" operator="greaterThan" allowBlank="1" showInputMessage="1" showErrorMessage="1" errorTitle="FIRS - Invalid Input" error="Please Only Numbers Allowed in This Input Field." promptTitle="INPUT VALUE" prompt="Input Value For Item." sqref="D4:E17" xr:uid="{00000000-0002-0000-0500-000000000000}">
      <formula1>0</formula1>
    </dataValidation>
  </dataValidations>
  <hyperlinks>
    <hyperlink ref="B2:B3" location="INCOME_STATEMENT!C133" tooltip="CLICK TO GO BACK TO INCOME STATEMENT" display="Back to Income statement" xr:uid="{00000000-0004-0000-0500-000000000000}"/>
  </hyperlinks>
  <pageMargins left="0.7" right="0.7" top="0.75" bottom="0.75" header="0.3" footer="0.3"/>
  <pageSetup orientation="portrait"/>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E73"/>
  <sheetViews>
    <sheetView showGridLines="0" zoomScale="80" zoomScaleNormal="80" workbookViewId="0">
      <pane xSplit="2" ySplit="3" topLeftCell="C4" activePane="bottomRight" state="frozen"/>
      <selection pane="topRight"/>
      <selection pane="bottomLeft"/>
      <selection pane="bottomRight" activeCell="D72" sqref="D72"/>
    </sheetView>
  </sheetViews>
  <sheetFormatPr baseColWidth="10" defaultColWidth="10.83203125" defaultRowHeight="15" x14ac:dyDescent="0.2"/>
  <cols>
    <col min="1" max="1" width="10.83203125" style="13"/>
    <col min="2" max="2" width="34.1640625" style="13" customWidth="1"/>
    <col min="3" max="3" width="82.1640625" style="13" customWidth="1"/>
    <col min="4" max="4" width="31.33203125" style="13" customWidth="1"/>
    <col min="5" max="5" width="48" style="13" customWidth="1"/>
    <col min="6" max="16384" width="10.83203125" style="13"/>
  </cols>
  <sheetData>
    <row r="1" spans="2:5" ht="70" customHeight="1" x14ac:dyDescent="0.2">
      <c r="B1" s="383"/>
      <c r="C1" s="384"/>
      <c r="D1" s="384"/>
      <c r="E1" s="384"/>
    </row>
    <row r="2" spans="2:5" ht="30" customHeight="1" x14ac:dyDescent="0.2">
      <c r="B2" s="385" t="s">
        <v>350</v>
      </c>
      <c r="C2" s="14" t="s">
        <v>160</v>
      </c>
      <c r="D2" s="14" t="s">
        <v>351</v>
      </c>
      <c r="E2" s="15" t="s">
        <v>352</v>
      </c>
    </row>
    <row r="3" spans="2:5" ht="53" customHeight="1" x14ac:dyDescent="0.2">
      <c r="B3" s="386"/>
      <c r="C3" s="16" t="s">
        <v>367</v>
      </c>
      <c r="D3" s="17">
        <f>SUM(D4:D73)</f>
        <v>0</v>
      </c>
      <c r="E3" s="17">
        <f>SUM(E4:E73)</f>
        <v>0</v>
      </c>
    </row>
    <row r="4" spans="2:5" ht="23" x14ac:dyDescent="0.25">
      <c r="C4" s="18" t="s">
        <v>368</v>
      </c>
      <c r="D4" s="19"/>
      <c r="E4" s="20"/>
    </row>
    <row r="5" spans="2:5" ht="23" x14ac:dyDescent="0.25">
      <c r="C5" s="18" t="s">
        <v>369</v>
      </c>
      <c r="D5" s="19"/>
      <c r="E5" s="20"/>
    </row>
    <row r="6" spans="2:5" ht="23" x14ac:dyDescent="0.25">
      <c r="C6" s="18" t="s">
        <v>370</v>
      </c>
      <c r="D6" s="19"/>
      <c r="E6" s="20"/>
    </row>
    <row r="7" spans="2:5" ht="23" x14ac:dyDescent="0.25">
      <c r="C7" s="18" t="s">
        <v>371</v>
      </c>
      <c r="D7" s="19"/>
      <c r="E7" s="20"/>
    </row>
    <row r="8" spans="2:5" ht="23" x14ac:dyDescent="0.25">
      <c r="C8" s="18" t="s">
        <v>372</v>
      </c>
      <c r="D8" s="19"/>
      <c r="E8" s="20"/>
    </row>
    <row r="9" spans="2:5" ht="23" x14ac:dyDescent="0.25">
      <c r="C9" s="18" t="s">
        <v>373</v>
      </c>
      <c r="D9" s="19"/>
      <c r="E9" s="20"/>
    </row>
    <row r="10" spans="2:5" ht="23" x14ac:dyDescent="0.25">
      <c r="C10" s="21" t="s">
        <v>374</v>
      </c>
      <c r="D10" s="19"/>
      <c r="E10" s="20"/>
    </row>
    <row r="11" spans="2:5" ht="23" x14ac:dyDescent="0.25">
      <c r="C11" s="21" t="s">
        <v>375</v>
      </c>
      <c r="D11" s="19"/>
      <c r="E11" s="20"/>
    </row>
    <row r="12" spans="2:5" ht="23" x14ac:dyDescent="0.25">
      <c r="C12" s="21" t="s">
        <v>376</v>
      </c>
      <c r="D12" s="19"/>
      <c r="E12" s="20"/>
    </row>
    <row r="13" spans="2:5" ht="23" x14ac:dyDescent="0.25">
      <c r="B13" s="22"/>
      <c r="C13" s="21" t="s">
        <v>377</v>
      </c>
      <c r="D13" s="19"/>
      <c r="E13" s="20"/>
    </row>
    <row r="14" spans="2:5" ht="24" x14ac:dyDescent="0.25">
      <c r="C14" s="23" t="s">
        <v>378</v>
      </c>
      <c r="D14" s="24"/>
      <c r="E14" s="20"/>
    </row>
    <row r="15" spans="2:5" ht="23" x14ac:dyDescent="0.25">
      <c r="C15" s="18" t="s">
        <v>379</v>
      </c>
      <c r="D15" s="24"/>
      <c r="E15" s="20"/>
    </row>
    <row r="16" spans="2:5" ht="23" x14ac:dyDescent="0.25">
      <c r="C16" s="18" t="s">
        <v>380</v>
      </c>
      <c r="D16" s="19"/>
      <c r="E16" s="20"/>
    </row>
    <row r="17" spans="3:5" ht="23" x14ac:dyDescent="0.25">
      <c r="C17" s="21" t="s">
        <v>381</v>
      </c>
      <c r="D17" s="19"/>
      <c r="E17" s="20"/>
    </row>
    <row r="18" spans="3:5" ht="23" x14ac:dyDescent="0.25">
      <c r="C18" s="18" t="s">
        <v>382</v>
      </c>
      <c r="D18" s="19"/>
      <c r="E18" s="20"/>
    </row>
    <row r="19" spans="3:5" ht="23" x14ac:dyDescent="0.25">
      <c r="C19" s="21" t="s">
        <v>383</v>
      </c>
      <c r="D19" s="19"/>
      <c r="E19" s="20"/>
    </row>
    <row r="20" spans="3:5" ht="23" x14ac:dyDescent="0.25">
      <c r="C20" s="18" t="s">
        <v>384</v>
      </c>
      <c r="D20" s="19"/>
      <c r="E20" s="20"/>
    </row>
    <row r="21" spans="3:5" ht="23" x14ac:dyDescent="0.25">
      <c r="C21" s="18" t="s">
        <v>385</v>
      </c>
      <c r="D21" s="19"/>
      <c r="E21" s="20"/>
    </row>
    <row r="22" spans="3:5" ht="23" x14ac:dyDescent="0.25">
      <c r="C22" s="21" t="s">
        <v>386</v>
      </c>
      <c r="D22" s="19"/>
      <c r="E22" s="20"/>
    </row>
    <row r="23" spans="3:5" ht="23" x14ac:dyDescent="0.25">
      <c r="C23" s="21" t="s">
        <v>387</v>
      </c>
      <c r="D23" s="19"/>
      <c r="E23" s="20"/>
    </row>
    <row r="24" spans="3:5" ht="23" x14ac:dyDescent="0.25">
      <c r="C24" s="18" t="s">
        <v>388</v>
      </c>
      <c r="D24" s="19"/>
      <c r="E24" s="20"/>
    </row>
    <row r="25" spans="3:5" ht="23" x14ac:dyDescent="0.25">
      <c r="C25" s="21" t="s">
        <v>389</v>
      </c>
      <c r="D25" s="19"/>
      <c r="E25" s="20"/>
    </row>
    <row r="26" spans="3:5" ht="23" x14ac:dyDescent="0.25">
      <c r="C26" s="18" t="s">
        <v>390</v>
      </c>
      <c r="D26" s="19"/>
      <c r="E26" s="20"/>
    </row>
    <row r="27" spans="3:5" ht="23" x14ac:dyDescent="0.25">
      <c r="C27" s="21" t="s">
        <v>391</v>
      </c>
      <c r="D27" s="19"/>
      <c r="E27" s="20"/>
    </row>
    <row r="28" spans="3:5" ht="23" x14ac:dyDescent="0.25">
      <c r="C28" s="21" t="s">
        <v>392</v>
      </c>
      <c r="D28" s="19"/>
      <c r="E28" s="20"/>
    </row>
    <row r="29" spans="3:5" ht="23" x14ac:dyDescent="0.25">
      <c r="C29" s="18" t="s">
        <v>393</v>
      </c>
      <c r="D29" s="19"/>
      <c r="E29" s="20"/>
    </row>
    <row r="30" spans="3:5" ht="23" x14ac:dyDescent="0.25">
      <c r="C30" s="21" t="s">
        <v>394</v>
      </c>
      <c r="D30" s="19"/>
      <c r="E30" s="20"/>
    </row>
    <row r="31" spans="3:5" ht="23" x14ac:dyDescent="0.25">
      <c r="C31" s="21" t="s">
        <v>395</v>
      </c>
      <c r="D31" s="19"/>
      <c r="E31" s="20"/>
    </row>
    <row r="32" spans="3:5" ht="23" x14ac:dyDescent="0.25">
      <c r="C32" s="21" t="s">
        <v>396</v>
      </c>
      <c r="D32" s="19"/>
      <c r="E32" s="20"/>
    </row>
    <row r="33" spans="3:5" ht="23" x14ac:dyDescent="0.25">
      <c r="C33" s="18" t="s">
        <v>397</v>
      </c>
      <c r="D33" s="19"/>
      <c r="E33" s="20"/>
    </row>
    <row r="34" spans="3:5" ht="23" x14ac:dyDescent="0.25">
      <c r="C34" s="18" t="s">
        <v>398</v>
      </c>
      <c r="D34" s="19"/>
      <c r="E34" s="20"/>
    </row>
    <row r="35" spans="3:5" ht="23" x14ac:dyDescent="0.25">
      <c r="C35" s="18" t="s">
        <v>399</v>
      </c>
      <c r="D35" s="19"/>
      <c r="E35" s="20"/>
    </row>
    <row r="36" spans="3:5" ht="23" x14ac:dyDescent="0.25">
      <c r="C36" s="21" t="s">
        <v>400</v>
      </c>
      <c r="D36" s="19"/>
      <c r="E36" s="20"/>
    </row>
    <row r="37" spans="3:5" ht="23" x14ac:dyDescent="0.25">
      <c r="C37" s="18" t="s">
        <v>401</v>
      </c>
      <c r="D37" s="19"/>
      <c r="E37" s="20"/>
    </row>
    <row r="38" spans="3:5" ht="23" x14ac:dyDescent="0.25">
      <c r="C38" s="18" t="s">
        <v>402</v>
      </c>
      <c r="D38" s="19"/>
      <c r="E38" s="20"/>
    </row>
    <row r="39" spans="3:5" ht="23" x14ac:dyDescent="0.25">
      <c r="C39" s="18" t="s">
        <v>403</v>
      </c>
      <c r="D39" s="19"/>
      <c r="E39" s="20"/>
    </row>
    <row r="40" spans="3:5" ht="23" x14ac:dyDescent="0.25">
      <c r="C40" s="18" t="s">
        <v>404</v>
      </c>
      <c r="D40" s="19"/>
      <c r="E40" s="20"/>
    </row>
    <row r="41" spans="3:5" ht="23" x14ac:dyDescent="0.25">
      <c r="C41" s="21" t="s">
        <v>405</v>
      </c>
      <c r="D41" s="19"/>
      <c r="E41" s="20"/>
    </row>
    <row r="42" spans="3:5" ht="23" x14ac:dyDescent="0.25">
      <c r="C42" s="21" t="s">
        <v>406</v>
      </c>
      <c r="D42" s="19"/>
      <c r="E42" s="20"/>
    </row>
    <row r="43" spans="3:5" ht="23" x14ac:dyDescent="0.25">
      <c r="C43" s="21" t="s">
        <v>407</v>
      </c>
      <c r="D43" s="19"/>
      <c r="E43" s="20"/>
    </row>
    <row r="44" spans="3:5" ht="23" x14ac:dyDescent="0.25">
      <c r="C44" s="18" t="s">
        <v>408</v>
      </c>
      <c r="D44" s="19"/>
      <c r="E44" s="20"/>
    </row>
    <row r="45" spans="3:5" ht="23" x14ac:dyDescent="0.25">
      <c r="C45" s="21" t="s">
        <v>409</v>
      </c>
      <c r="D45" s="19"/>
      <c r="E45" s="20"/>
    </row>
    <row r="46" spans="3:5" ht="23" x14ac:dyDescent="0.25">
      <c r="C46" s="18" t="s">
        <v>410</v>
      </c>
      <c r="D46" s="19"/>
      <c r="E46" s="20"/>
    </row>
    <row r="47" spans="3:5" ht="23" x14ac:dyDescent="0.25">
      <c r="C47" s="18" t="s">
        <v>411</v>
      </c>
      <c r="D47" s="19"/>
      <c r="E47" s="20"/>
    </row>
    <row r="48" spans="3:5" ht="23" x14ac:dyDescent="0.25">
      <c r="C48" s="21" t="s">
        <v>412</v>
      </c>
      <c r="D48" s="19"/>
      <c r="E48" s="20"/>
    </row>
    <row r="49" spans="3:5" ht="23" x14ac:dyDescent="0.25">
      <c r="C49" s="21" t="s">
        <v>413</v>
      </c>
      <c r="D49" s="19"/>
      <c r="E49" s="20"/>
    </row>
    <row r="50" spans="3:5" ht="23" x14ac:dyDescent="0.25">
      <c r="C50" s="18" t="s">
        <v>414</v>
      </c>
      <c r="D50" s="19"/>
      <c r="E50" s="20"/>
    </row>
    <row r="51" spans="3:5" ht="23" x14ac:dyDescent="0.25">
      <c r="C51" s="21" t="s">
        <v>415</v>
      </c>
      <c r="D51" s="19"/>
      <c r="E51" s="20"/>
    </row>
    <row r="52" spans="3:5" ht="23" x14ac:dyDescent="0.25">
      <c r="C52" s="21" t="s">
        <v>416</v>
      </c>
      <c r="D52" s="19"/>
      <c r="E52" s="20"/>
    </row>
    <row r="53" spans="3:5" ht="23" x14ac:dyDescent="0.25">
      <c r="C53" s="21" t="s">
        <v>417</v>
      </c>
      <c r="D53" s="19"/>
      <c r="E53" s="20"/>
    </row>
    <row r="54" spans="3:5" ht="23" x14ac:dyDescent="0.25">
      <c r="C54" s="21" t="s">
        <v>418</v>
      </c>
      <c r="D54" s="19"/>
      <c r="E54" s="20"/>
    </row>
    <row r="55" spans="3:5" ht="23" x14ac:dyDescent="0.25">
      <c r="C55" s="18" t="s">
        <v>419</v>
      </c>
      <c r="D55" s="19"/>
      <c r="E55" s="20"/>
    </row>
    <row r="56" spans="3:5" ht="23" x14ac:dyDescent="0.25">
      <c r="C56" s="21" t="s">
        <v>420</v>
      </c>
      <c r="D56" s="19"/>
      <c r="E56" s="20"/>
    </row>
    <row r="57" spans="3:5" ht="23" x14ac:dyDescent="0.25">
      <c r="C57" s="21" t="s">
        <v>421</v>
      </c>
      <c r="D57" s="19"/>
      <c r="E57" s="20"/>
    </row>
    <row r="58" spans="3:5" ht="23" x14ac:dyDescent="0.25">
      <c r="C58" s="21" t="s">
        <v>422</v>
      </c>
      <c r="D58" s="19"/>
      <c r="E58" s="20"/>
    </row>
    <row r="59" spans="3:5" ht="23" x14ac:dyDescent="0.25">
      <c r="C59" s="21" t="s">
        <v>423</v>
      </c>
      <c r="D59" s="19"/>
      <c r="E59" s="20"/>
    </row>
    <row r="60" spans="3:5" ht="23" x14ac:dyDescent="0.25">
      <c r="C60" s="18" t="s">
        <v>424</v>
      </c>
      <c r="D60" s="19"/>
      <c r="E60" s="20"/>
    </row>
    <row r="61" spans="3:5" ht="23" x14ac:dyDescent="0.25">
      <c r="C61" s="21" t="s">
        <v>425</v>
      </c>
      <c r="D61" s="19"/>
      <c r="E61" s="20"/>
    </row>
    <row r="62" spans="3:5" ht="23" x14ac:dyDescent="0.25">
      <c r="C62" s="18" t="s">
        <v>426</v>
      </c>
      <c r="D62" s="19"/>
      <c r="E62" s="20"/>
    </row>
    <row r="63" spans="3:5" ht="23" x14ac:dyDescent="0.25">
      <c r="C63" s="18" t="s">
        <v>427</v>
      </c>
      <c r="D63" s="19"/>
      <c r="E63" s="20"/>
    </row>
    <row r="64" spans="3:5" ht="23" x14ac:dyDescent="0.25">
      <c r="C64" s="21" t="s">
        <v>428</v>
      </c>
      <c r="D64" s="19"/>
      <c r="E64" s="20"/>
    </row>
    <row r="65" spans="3:5" ht="23" x14ac:dyDescent="0.25">
      <c r="C65" s="21" t="s">
        <v>429</v>
      </c>
      <c r="D65" s="19"/>
      <c r="E65" s="20"/>
    </row>
    <row r="66" spans="3:5" ht="23" x14ac:dyDescent="0.25">
      <c r="C66" s="21" t="s">
        <v>430</v>
      </c>
      <c r="D66" s="19"/>
      <c r="E66" s="20"/>
    </row>
    <row r="67" spans="3:5" ht="23" x14ac:dyDescent="0.25">
      <c r="C67" s="21" t="s">
        <v>431</v>
      </c>
      <c r="D67" s="19"/>
      <c r="E67" s="20"/>
    </row>
    <row r="68" spans="3:5" ht="23" x14ac:dyDescent="0.25">
      <c r="C68" s="21" t="s">
        <v>432</v>
      </c>
      <c r="D68" s="19"/>
      <c r="E68" s="20"/>
    </row>
    <row r="69" spans="3:5" ht="23" x14ac:dyDescent="0.25">
      <c r="C69" s="21" t="s">
        <v>433</v>
      </c>
      <c r="D69" s="19"/>
      <c r="E69" s="20"/>
    </row>
    <row r="70" spans="3:5" ht="23" x14ac:dyDescent="0.25">
      <c r="C70" s="18" t="s">
        <v>434</v>
      </c>
      <c r="D70" s="19"/>
      <c r="E70" s="20"/>
    </row>
    <row r="71" spans="3:5" ht="23" x14ac:dyDescent="0.25">
      <c r="C71" s="21" t="s">
        <v>435</v>
      </c>
      <c r="D71" s="19"/>
      <c r="E71" s="20"/>
    </row>
    <row r="72" spans="3:5" ht="23" x14ac:dyDescent="0.25">
      <c r="C72" s="25" t="s">
        <v>167</v>
      </c>
      <c r="D72" s="19"/>
      <c r="E72" s="20"/>
    </row>
    <row r="73" spans="3:5" ht="23" x14ac:dyDescent="0.25">
      <c r="C73" s="26" t="s">
        <v>112</v>
      </c>
      <c r="D73" s="27"/>
      <c r="E73" s="20"/>
    </row>
  </sheetData>
  <sheetProtection algorithmName="SHA-512" hashValue="Fcl0mQwc9DN7oO8PC06Qnh8NMZQ41VwnGD2hjirz007Sa5b/A7IvQdkjknvj3lI3R4AxLe/Eud0XsIEMm+jJsw==" saltValue="Y/iEUf82u5fsCB6t9OpOAQ==" spinCount="100000" sheet="1" objects="1" formatColumns="0" formatRows="0"/>
  <mergeCells count="2">
    <mergeCell ref="B1:E1"/>
    <mergeCell ref="B2:B3"/>
  </mergeCells>
  <dataValidations count="1">
    <dataValidation type="decimal" allowBlank="1" showInputMessage="1" showErrorMessage="1" errorTitle="FIRS - Invalid Input" error="Please Only Numbers Allowed in This Input Field." promptTitle="INPUT VALUE" prompt="Input Value For Item." sqref="D4:E73" xr:uid="{00000000-0002-0000-0600-000000000000}">
      <formula1>-9999999999999</formula1>
      <formula2>99999999999999</formula2>
    </dataValidation>
  </dataValidations>
  <hyperlinks>
    <hyperlink ref="B2:B3" location="INCOME_STATEMENT!C133" tooltip="CLICK TO GO BACK TO INCOME STATEMENT" display="Back to Income statement" xr:uid="{00000000-0004-0000-0600-000000000000}"/>
  </hyperlinks>
  <pageMargins left="0.7" right="0.7" top="0.75" bottom="0.75" header="0.3" footer="0.3"/>
  <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baseColWidth="10" defaultColWidth="8.83203125" defaultRowHeight="15"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AR83"/>
  <sheetViews>
    <sheetView topLeftCell="AC1" zoomScale="61" zoomScaleNormal="61" workbookViewId="0">
      <selection activeCell="AQ24" sqref="AQ24"/>
    </sheetView>
  </sheetViews>
  <sheetFormatPr baseColWidth="10" defaultColWidth="10.83203125" defaultRowHeight="16" x14ac:dyDescent="0.2"/>
  <cols>
    <col min="1" max="2" width="10.83203125" style="1"/>
    <col min="3" max="3" width="39" style="1" customWidth="1"/>
    <col min="4" max="10" width="10.83203125" style="1"/>
    <col min="11" max="11" width="53.1640625" style="1" customWidth="1"/>
    <col min="12" max="13" width="10.83203125" style="1"/>
    <col min="14" max="14" width="16.6640625" style="1" customWidth="1"/>
    <col min="15" max="15" width="18.5" style="1" customWidth="1"/>
    <col min="16" max="18" width="10.83203125" style="1"/>
    <col min="19" max="19" width="10.83203125" style="2"/>
    <col min="20" max="20" width="10.83203125" style="1"/>
    <col min="21" max="21" width="64" style="1" customWidth="1"/>
    <col min="22" max="25" width="10.83203125" style="1"/>
    <col min="26" max="26" width="10.83203125" style="3"/>
    <col min="27" max="27" width="44.1640625" style="3" customWidth="1"/>
    <col min="28" max="28" width="47.1640625" style="3" customWidth="1"/>
    <col min="29" max="29" width="18.1640625" style="3" customWidth="1"/>
    <col min="30" max="32" width="10.83203125" style="3"/>
    <col min="33" max="33" width="75.6640625" style="3" customWidth="1"/>
    <col min="34" max="34" width="48" style="3" customWidth="1"/>
    <col min="35" max="35" width="10.83203125" style="3"/>
    <col min="36" max="43" width="10.83203125" style="1"/>
    <col min="44" max="44" width="16.33203125" style="1" customWidth="1"/>
    <col min="45" max="16384" width="10.83203125" style="1"/>
  </cols>
  <sheetData>
    <row r="1" spans="2:44" ht="29" x14ac:dyDescent="0.2">
      <c r="B1" s="1" t="s">
        <v>436</v>
      </c>
      <c r="C1" s="1" t="s">
        <v>437</v>
      </c>
      <c r="J1" s="1" t="s">
        <v>436</v>
      </c>
      <c r="K1" s="1" t="s">
        <v>438</v>
      </c>
      <c r="M1" s="1" t="s">
        <v>436</v>
      </c>
      <c r="N1" s="1" t="s">
        <v>439</v>
      </c>
      <c r="O1" s="1" t="s">
        <v>440</v>
      </c>
      <c r="S1" s="2" t="s">
        <v>436</v>
      </c>
      <c r="T1" s="1" t="s">
        <v>441</v>
      </c>
      <c r="U1" s="1" t="s">
        <v>442</v>
      </c>
      <c r="W1" s="1" t="s">
        <v>436</v>
      </c>
      <c r="X1" s="1" t="s">
        <v>443</v>
      </c>
      <c r="Z1" s="4" t="s">
        <v>436</v>
      </c>
      <c r="AA1" s="3" t="s">
        <v>444</v>
      </c>
      <c r="AB1" s="3" t="s">
        <v>445</v>
      </c>
      <c r="AC1" s="3" t="s">
        <v>441</v>
      </c>
      <c r="AF1" s="5" t="s">
        <v>436</v>
      </c>
      <c r="AG1" s="3" t="s">
        <v>446</v>
      </c>
      <c r="AH1" s="3" t="s">
        <v>447</v>
      </c>
      <c r="AI1" s="3" t="s">
        <v>441</v>
      </c>
      <c r="AL1" s="1" t="s">
        <v>448</v>
      </c>
      <c r="AN1" s="1" t="s">
        <v>449</v>
      </c>
      <c r="AP1" s="1" t="s">
        <v>450</v>
      </c>
      <c r="AR1" s="1" t="s">
        <v>451</v>
      </c>
    </row>
    <row r="2" spans="2:44" ht="19" x14ac:dyDescent="0.25">
      <c r="B2" s="1">
        <v>1</v>
      </c>
      <c r="C2" s="1" t="s">
        <v>452</v>
      </c>
      <c r="J2" s="1">
        <v>1</v>
      </c>
      <c r="K2" s="1" t="s">
        <v>453</v>
      </c>
      <c r="M2" s="1">
        <v>1</v>
      </c>
      <c r="N2" s="6">
        <v>36526</v>
      </c>
      <c r="O2" s="6">
        <f ca="1">TODAY()</f>
        <v>46188</v>
      </c>
      <c r="S2" s="7">
        <v>1</v>
      </c>
      <c r="T2" s="7">
        <v>1</v>
      </c>
      <c r="U2" s="8" t="s">
        <v>183</v>
      </c>
      <c r="W2" s="1">
        <v>1</v>
      </c>
      <c r="X2" s="1">
        <v>2000</v>
      </c>
      <c r="Z2" s="3">
        <v>1</v>
      </c>
      <c r="AA2" s="9" t="str">
        <f>AC2&amp;" - "&amp;AB2</f>
        <v>05.06.00100 - Freehold Land</v>
      </c>
      <c r="AB2" s="9" t="s">
        <v>454</v>
      </c>
      <c r="AC2" s="246" t="s">
        <v>455</v>
      </c>
      <c r="AF2" s="3">
        <v>1</v>
      </c>
      <c r="AG2" s="9" t="str">
        <f>AI2&amp;" - "&amp;AH2</f>
        <v>05.07.00100 - Accumulated Depreciation Non-Industrial Building</v>
      </c>
      <c r="AH2" s="9" t="s">
        <v>456</v>
      </c>
      <c r="AI2" s="246" t="s">
        <v>457</v>
      </c>
      <c r="AL2" s="1">
        <f>USER_INPUT!D7</f>
        <v>2025</v>
      </c>
      <c r="AN2" s="1">
        <v>2</v>
      </c>
      <c r="AP2" s="1" t="s">
        <v>351</v>
      </c>
      <c r="AR2" s="1" t="s">
        <v>458</v>
      </c>
    </row>
    <row r="3" spans="2:44" ht="19" x14ac:dyDescent="0.25">
      <c r="B3" s="1">
        <v>2</v>
      </c>
      <c r="C3" s="1" t="s">
        <v>459</v>
      </c>
      <c r="J3" s="1">
        <v>2</v>
      </c>
      <c r="K3" s="1" t="s">
        <v>460</v>
      </c>
      <c r="S3" s="7">
        <v>2</v>
      </c>
      <c r="T3" s="7">
        <v>2</v>
      </c>
      <c r="U3" s="8" t="s">
        <v>461</v>
      </c>
      <c r="W3" s="1">
        <v>2</v>
      </c>
      <c r="X3" s="1">
        <v>2001</v>
      </c>
      <c r="Z3" s="3">
        <v>2</v>
      </c>
      <c r="AA3" s="9" t="str">
        <f t="shared" ref="AA3:AA28" si="0">AC3&amp;" - "&amp;AB3</f>
        <v>05.06.00200 - Non-Industrial Building</v>
      </c>
      <c r="AB3" s="9" t="s">
        <v>462</v>
      </c>
      <c r="AC3" s="246" t="s">
        <v>463</v>
      </c>
      <c r="AF3" s="3">
        <v>2</v>
      </c>
      <c r="AG3" s="9" t="str">
        <f t="shared" ref="AG3:AG24" si="1">AI3&amp;" - "&amp;AH3</f>
        <v xml:space="preserve">05.07.00200 - Accumulated Depreciation Industrial Building </v>
      </c>
      <c r="AH3" s="9" t="s">
        <v>464</v>
      </c>
      <c r="AI3" s="246" t="s">
        <v>465</v>
      </c>
    </row>
    <row r="4" spans="2:44" ht="19" x14ac:dyDescent="0.25">
      <c r="B4" s="1">
        <v>3</v>
      </c>
      <c r="C4" s="1" t="s">
        <v>466</v>
      </c>
      <c r="J4" s="1">
        <v>3</v>
      </c>
      <c r="K4" s="1" t="s">
        <v>467</v>
      </c>
      <c r="S4" s="7">
        <v>3</v>
      </c>
      <c r="T4" s="7">
        <v>3</v>
      </c>
      <c r="U4" s="8" t="s">
        <v>163</v>
      </c>
      <c r="W4" s="1">
        <v>3</v>
      </c>
      <c r="X4" s="1">
        <v>2002</v>
      </c>
      <c r="Z4" s="3">
        <v>3</v>
      </c>
      <c r="AA4" s="9" t="str">
        <f t="shared" si="0"/>
        <v xml:space="preserve">05.06.00300 - Industrial Building </v>
      </c>
      <c r="AB4" s="9" t="s">
        <v>468</v>
      </c>
      <c r="AC4" s="246" t="s">
        <v>469</v>
      </c>
      <c r="AF4" s="3">
        <v>3</v>
      </c>
      <c r="AG4" s="9" t="str">
        <f t="shared" si="1"/>
        <v>05.07.00300 - Accumulated Depreciation Plants</v>
      </c>
      <c r="AH4" s="9" t="s">
        <v>470</v>
      </c>
      <c r="AI4" s="246" t="s">
        <v>471</v>
      </c>
    </row>
    <row r="5" spans="2:44" ht="19" x14ac:dyDescent="0.25">
      <c r="B5" s="1">
        <v>4</v>
      </c>
      <c r="C5" s="1" t="s">
        <v>472</v>
      </c>
      <c r="J5" s="1">
        <v>4</v>
      </c>
      <c r="K5" s="1" t="s">
        <v>473</v>
      </c>
      <c r="S5" s="7">
        <v>4</v>
      </c>
      <c r="T5" s="7">
        <v>4</v>
      </c>
      <c r="U5" s="8" t="s">
        <v>184</v>
      </c>
      <c r="W5" s="1">
        <v>4</v>
      </c>
      <c r="X5" s="1">
        <v>2003</v>
      </c>
      <c r="Z5" s="3">
        <v>4</v>
      </c>
      <c r="AA5" s="9" t="str">
        <f t="shared" si="0"/>
        <v>05.06.00400 - Plants</v>
      </c>
      <c r="AB5" s="9" t="s">
        <v>474</v>
      </c>
      <c r="AC5" s="246" t="s">
        <v>475</v>
      </c>
      <c r="AF5" s="3">
        <v>4</v>
      </c>
      <c r="AG5" s="9" t="str">
        <f t="shared" si="1"/>
        <v>05.07.00400 - Accumulated Depreciation Ships, Boats &amp; Yacths</v>
      </c>
      <c r="AH5" s="9" t="s">
        <v>476</v>
      </c>
      <c r="AI5" s="246" t="s">
        <v>477</v>
      </c>
    </row>
    <row r="6" spans="2:44" ht="19" x14ac:dyDescent="0.25">
      <c r="B6" s="1">
        <v>5</v>
      </c>
      <c r="C6" s="1" t="s">
        <v>478</v>
      </c>
      <c r="J6" s="1">
        <v>5</v>
      </c>
      <c r="K6" s="1" t="s">
        <v>479</v>
      </c>
      <c r="S6" s="7">
        <v>5</v>
      </c>
      <c r="T6" s="7" t="s">
        <v>480</v>
      </c>
      <c r="U6" s="8" t="s">
        <v>481</v>
      </c>
      <c r="W6" s="1">
        <v>5</v>
      </c>
      <c r="X6" s="1">
        <v>2004</v>
      </c>
      <c r="Z6" s="3">
        <v>5</v>
      </c>
      <c r="AA6" s="9" t="str">
        <f t="shared" si="0"/>
        <v>05.06.00500 - Ships, Boats &amp; Yachts</v>
      </c>
      <c r="AB6" s="9" t="s">
        <v>482</v>
      </c>
      <c r="AC6" s="246" t="s">
        <v>483</v>
      </c>
      <c r="AF6" s="3">
        <v>5</v>
      </c>
      <c r="AG6" s="9" t="str">
        <f t="shared" si="1"/>
        <v>05.07.00500 - Accumulated Depreciation Heavy Equipment</v>
      </c>
      <c r="AH6" s="9" t="s">
        <v>484</v>
      </c>
      <c r="AI6" s="246" t="s">
        <v>485</v>
      </c>
    </row>
    <row r="7" spans="2:44" ht="19" x14ac:dyDescent="0.25">
      <c r="B7" s="1">
        <v>6</v>
      </c>
      <c r="C7" s="1" t="s">
        <v>486</v>
      </c>
      <c r="J7" s="1">
        <v>6</v>
      </c>
      <c r="K7" s="1" t="s">
        <v>487</v>
      </c>
      <c r="S7" s="7">
        <v>6</v>
      </c>
      <c r="T7" s="7" t="s">
        <v>488</v>
      </c>
      <c r="U7" s="8" t="s">
        <v>354</v>
      </c>
      <c r="W7" s="1">
        <v>6</v>
      </c>
      <c r="X7" s="1">
        <v>2005</v>
      </c>
      <c r="Z7" s="3">
        <v>6</v>
      </c>
      <c r="AA7" s="9" t="str">
        <f t="shared" si="0"/>
        <v>05.06.00600 - Heavy Equipment</v>
      </c>
      <c r="AB7" s="9" t="s">
        <v>489</v>
      </c>
      <c r="AC7" s="246" t="s">
        <v>490</v>
      </c>
      <c r="AF7" s="3">
        <v>6</v>
      </c>
      <c r="AG7" s="9" t="str">
        <f t="shared" si="1"/>
        <v>05.07.00600 - Accumulated Depreciation Aircraft Engine &amp; Fuselage</v>
      </c>
      <c r="AH7" s="9" t="s">
        <v>491</v>
      </c>
      <c r="AI7" s="246" t="s">
        <v>492</v>
      </c>
    </row>
    <row r="8" spans="2:44" ht="19" x14ac:dyDescent="0.25">
      <c r="B8" s="1">
        <v>7</v>
      </c>
      <c r="C8" s="1" t="s">
        <v>493</v>
      </c>
      <c r="J8" s="1">
        <v>7</v>
      </c>
      <c r="K8" s="1" t="s">
        <v>494</v>
      </c>
      <c r="S8" s="7">
        <v>7</v>
      </c>
      <c r="T8" s="7" t="s">
        <v>495</v>
      </c>
      <c r="U8" s="8" t="s">
        <v>496</v>
      </c>
      <c r="W8" s="1">
        <v>7</v>
      </c>
      <c r="X8" s="1">
        <v>2006</v>
      </c>
      <c r="Z8" s="3">
        <v>7</v>
      </c>
      <c r="AA8" s="9" t="str">
        <f t="shared" si="0"/>
        <v>05.06.00700 - Aircraft Engine &amp; Fuselage</v>
      </c>
      <c r="AB8" s="9" t="s">
        <v>497</v>
      </c>
      <c r="AC8" s="246" t="s">
        <v>498</v>
      </c>
      <c r="AF8" s="3">
        <v>7</v>
      </c>
      <c r="AG8" s="9" t="str">
        <f t="shared" si="1"/>
        <v>05.07.00700 - Accumulated Depreciation Aircraft &amp; Vessel Furnishing</v>
      </c>
      <c r="AH8" s="9" t="s">
        <v>499</v>
      </c>
      <c r="AI8" s="246" t="s">
        <v>500</v>
      </c>
    </row>
    <row r="9" spans="2:44" ht="19" x14ac:dyDescent="0.25">
      <c r="B9" s="1">
        <v>8</v>
      </c>
      <c r="C9" s="1" t="s">
        <v>501</v>
      </c>
      <c r="J9" s="1">
        <v>8</v>
      </c>
      <c r="K9" s="1" t="s">
        <v>502</v>
      </c>
      <c r="S9" s="7">
        <v>8</v>
      </c>
      <c r="T9" s="7" t="s">
        <v>503</v>
      </c>
      <c r="U9" s="8" t="s">
        <v>504</v>
      </c>
      <c r="W9" s="1">
        <v>8</v>
      </c>
      <c r="X9" s="1">
        <v>2007</v>
      </c>
      <c r="Z9" s="3">
        <v>8</v>
      </c>
      <c r="AA9" s="9" t="str">
        <f t="shared" si="0"/>
        <v>05.06.00800 - Aircraft &amp; Vessel Furnishing</v>
      </c>
      <c r="AB9" s="9" t="s">
        <v>505</v>
      </c>
      <c r="AC9" s="246" t="s">
        <v>506</v>
      </c>
      <c r="AF9" s="3">
        <v>8</v>
      </c>
      <c r="AG9" s="9" t="str">
        <f t="shared" si="1"/>
        <v>05.07.00800 - Accumulated Depreciation Communications &amp; Electricity Towers &amp; Cables</v>
      </c>
      <c r="AH9" s="9" t="s">
        <v>507</v>
      </c>
      <c r="AI9" s="246" t="s">
        <v>508</v>
      </c>
    </row>
    <row r="10" spans="2:44" ht="19" x14ac:dyDescent="0.25">
      <c r="B10" s="1">
        <v>9</v>
      </c>
      <c r="C10" s="1" t="s">
        <v>509</v>
      </c>
      <c r="J10" s="1">
        <v>9</v>
      </c>
      <c r="K10" s="1" t="s">
        <v>510</v>
      </c>
      <c r="S10" s="7">
        <v>9</v>
      </c>
      <c r="T10" s="7" t="s">
        <v>511</v>
      </c>
      <c r="U10" s="8" t="s">
        <v>512</v>
      </c>
      <c r="W10" s="1">
        <v>9</v>
      </c>
      <c r="X10" s="1">
        <v>2008</v>
      </c>
      <c r="Z10" s="3">
        <v>9</v>
      </c>
      <c r="AA10" s="9" t="str">
        <f t="shared" si="0"/>
        <v>05.06.00900 - Communications &amp; Electricity Towers &amp; Cables</v>
      </c>
      <c r="AB10" s="9" t="s">
        <v>513</v>
      </c>
      <c r="AC10" s="246" t="s">
        <v>514</v>
      </c>
      <c r="AF10" s="3">
        <v>9</v>
      </c>
      <c r="AG10" s="9" t="str">
        <f t="shared" si="1"/>
        <v>05.07.00900 - Accumulated Depreciation Trains &amp; Tracks</v>
      </c>
      <c r="AH10" s="9" t="s">
        <v>515</v>
      </c>
      <c r="AI10" s="246" t="s">
        <v>516</v>
      </c>
    </row>
    <row r="11" spans="2:44" ht="19" x14ac:dyDescent="0.25">
      <c r="B11" s="1">
        <v>10</v>
      </c>
      <c r="C11" s="1" t="s">
        <v>517</v>
      </c>
      <c r="J11" s="1">
        <v>10</v>
      </c>
      <c r="K11" s="1" t="s">
        <v>518</v>
      </c>
      <c r="S11" s="7">
        <v>10</v>
      </c>
      <c r="T11" s="7" t="s">
        <v>519</v>
      </c>
      <c r="U11" s="8" t="s">
        <v>520</v>
      </c>
      <c r="W11" s="1">
        <v>10</v>
      </c>
      <c r="X11" s="1">
        <v>2009</v>
      </c>
      <c r="Z11" s="3">
        <v>10</v>
      </c>
      <c r="AA11" s="9" t="str">
        <f t="shared" si="0"/>
        <v>05.06.01000 - Trains &amp; Tracks</v>
      </c>
      <c r="AB11" s="9" t="s">
        <v>521</v>
      </c>
      <c r="AC11" s="246" t="s">
        <v>522</v>
      </c>
      <c r="AF11" s="3">
        <v>10</v>
      </c>
      <c r="AG11" s="9" t="str">
        <f t="shared" si="1"/>
        <v>05.07.01000 - Accumulated Depreciation Boats &amp; Yatchs</v>
      </c>
      <c r="AH11" s="9" t="s">
        <v>523</v>
      </c>
      <c r="AI11" s="246" t="s">
        <v>524</v>
      </c>
    </row>
    <row r="12" spans="2:44" ht="19" x14ac:dyDescent="0.25">
      <c r="B12" s="1">
        <v>11</v>
      </c>
      <c r="C12" s="1" t="s">
        <v>525</v>
      </c>
      <c r="J12" s="1">
        <v>11</v>
      </c>
      <c r="K12" s="1" t="s">
        <v>526</v>
      </c>
      <c r="S12" s="7">
        <v>11</v>
      </c>
      <c r="T12" s="7" t="s">
        <v>527</v>
      </c>
      <c r="U12" s="8" t="s">
        <v>528</v>
      </c>
      <c r="W12" s="1">
        <v>11</v>
      </c>
      <c r="X12" s="1">
        <v>2010</v>
      </c>
      <c r="Z12" s="3">
        <v>11</v>
      </c>
      <c r="AA12" s="9" t="str">
        <f t="shared" si="0"/>
        <v>05.06.01100 - Motor vehicle</v>
      </c>
      <c r="AB12" s="9" t="s">
        <v>529</v>
      </c>
      <c r="AC12" s="246" t="s">
        <v>530</v>
      </c>
      <c r="AF12" s="3">
        <v>11</v>
      </c>
      <c r="AG12" s="9" t="str">
        <f t="shared" si="1"/>
        <v>05.07.01100 - Accumulated Depreciation Motor vehicle</v>
      </c>
      <c r="AH12" s="9" t="s">
        <v>531</v>
      </c>
      <c r="AI12" s="246" t="s">
        <v>532</v>
      </c>
    </row>
    <row r="13" spans="2:44" ht="19" x14ac:dyDescent="0.25">
      <c r="B13" s="1">
        <v>12</v>
      </c>
      <c r="C13" s="1" t="s">
        <v>533</v>
      </c>
      <c r="J13" s="1">
        <v>12</v>
      </c>
      <c r="K13" s="1" t="s">
        <v>534</v>
      </c>
      <c r="S13" s="7">
        <v>12</v>
      </c>
      <c r="T13" s="7" t="s">
        <v>535</v>
      </c>
      <c r="U13" s="8" t="s">
        <v>536</v>
      </c>
      <c r="W13" s="1">
        <v>12</v>
      </c>
      <c r="X13" s="1">
        <v>2011</v>
      </c>
      <c r="Z13" s="3">
        <v>12</v>
      </c>
      <c r="AA13" s="9" t="str">
        <f t="shared" si="0"/>
        <v>05.06.01200 - Motor vehicle (bus, truck &amp; mass transit coach)</v>
      </c>
      <c r="AB13" s="9" t="s">
        <v>537</v>
      </c>
      <c r="AC13" s="246" t="s">
        <v>538</v>
      </c>
      <c r="AF13" s="3">
        <v>12</v>
      </c>
      <c r="AG13" s="9" t="str">
        <f t="shared" si="1"/>
        <v>05.07.01200 - Accumulated Depreciation Motor vehicle (bus, truck &amp; mass transit coach)</v>
      </c>
      <c r="AH13" s="9" t="s">
        <v>539</v>
      </c>
      <c r="AI13" s="246" t="s">
        <v>540</v>
      </c>
    </row>
    <row r="14" spans="2:44" ht="19" x14ac:dyDescent="0.25">
      <c r="B14" s="1">
        <v>13</v>
      </c>
      <c r="C14" s="1" t="s">
        <v>541</v>
      </c>
      <c r="J14" s="1">
        <v>13</v>
      </c>
      <c r="K14" s="1" t="s">
        <v>542</v>
      </c>
      <c r="S14" s="7">
        <v>13</v>
      </c>
      <c r="T14" s="7" t="s">
        <v>543</v>
      </c>
      <c r="U14" s="8" t="s">
        <v>544</v>
      </c>
      <c r="W14" s="1">
        <v>13</v>
      </c>
      <c r="X14" s="1">
        <v>2012</v>
      </c>
      <c r="Z14" s="3">
        <v>13</v>
      </c>
      <c r="AA14" s="9" t="str">
        <f t="shared" si="0"/>
        <v>05.06.01300 - Tools &amp; Equipments</v>
      </c>
      <c r="AB14" s="9" t="s">
        <v>545</v>
      </c>
      <c r="AC14" s="246" t="s">
        <v>546</v>
      </c>
      <c r="AF14" s="3">
        <v>13</v>
      </c>
      <c r="AG14" s="9" t="str">
        <f t="shared" si="1"/>
        <v>05.07.01300 - Accumulated Depreciation Tools &amp; Equipments</v>
      </c>
      <c r="AH14" s="9" t="s">
        <v>547</v>
      </c>
      <c r="AI14" s="246" t="s">
        <v>548</v>
      </c>
    </row>
    <row r="15" spans="2:44" ht="19" x14ac:dyDescent="0.25">
      <c r="B15" s="1">
        <v>14</v>
      </c>
      <c r="C15" s="1" t="s">
        <v>549</v>
      </c>
      <c r="J15" s="1">
        <v>14</v>
      </c>
      <c r="K15" s="1" t="s">
        <v>550</v>
      </c>
      <c r="S15" s="7">
        <v>14</v>
      </c>
      <c r="T15" s="7" t="s">
        <v>551</v>
      </c>
      <c r="U15" s="8" t="s">
        <v>552</v>
      </c>
      <c r="W15" s="1">
        <v>14</v>
      </c>
      <c r="X15" s="1">
        <v>2013</v>
      </c>
      <c r="Z15" s="3">
        <v>14</v>
      </c>
      <c r="AA15" s="9" t="str">
        <f t="shared" si="0"/>
        <v>05.06.01400 - Office Equipment</v>
      </c>
      <c r="AB15" s="9" t="s">
        <v>553</v>
      </c>
      <c r="AC15" s="246" t="s">
        <v>554</v>
      </c>
      <c r="AF15" s="3">
        <v>14</v>
      </c>
      <c r="AG15" s="9" t="str">
        <f t="shared" si="1"/>
        <v>05.07.01400 - Accumulated Depreciation Office Equipment</v>
      </c>
      <c r="AH15" s="9" t="s">
        <v>555</v>
      </c>
      <c r="AI15" s="246" t="s">
        <v>556</v>
      </c>
    </row>
    <row r="16" spans="2:44" ht="19" x14ac:dyDescent="0.25">
      <c r="B16" s="1">
        <v>15</v>
      </c>
      <c r="C16" s="1" t="s">
        <v>557</v>
      </c>
      <c r="J16" s="1">
        <v>15</v>
      </c>
      <c r="K16" s="1" t="s">
        <v>112</v>
      </c>
      <c r="S16" s="7">
        <v>15</v>
      </c>
      <c r="T16" s="7" t="s">
        <v>558</v>
      </c>
      <c r="U16" s="8" t="s">
        <v>559</v>
      </c>
      <c r="W16" s="1">
        <v>15</v>
      </c>
      <c r="X16" s="1">
        <v>2014</v>
      </c>
      <c r="Z16" s="3">
        <v>15</v>
      </c>
      <c r="AA16" s="9" t="str">
        <f t="shared" si="0"/>
        <v>05.06.01500 - Medical equipments</v>
      </c>
      <c r="AB16" s="9" t="s">
        <v>560</v>
      </c>
      <c r="AC16" s="246" t="s">
        <v>561</v>
      </c>
      <c r="AF16" s="3">
        <v>15</v>
      </c>
      <c r="AG16" s="9" t="str">
        <f t="shared" si="1"/>
        <v>05.07.01500 - Accumulated Depreciation Medical equipments</v>
      </c>
      <c r="AH16" s="9" t="s">
        <v>562</v>
      </c>
      <c r="AI16" s="246" t="s">
        <v>563</v>
      </c>
    </row>
    <row r="17" spans="2:35" ht="19" x14ac:dyDescent="0.25">
      <c r="B17" s="1">
        <v>16</v>
      </c>
      <c r="C17" s="1" t="s">
        <v>564</v>
      </c>
      <c r="S17" s="7">
        <v>16</v>
      </c>
      <c r="T17" s="7" t="s">
        <v>565</v>
      </c>
      <c r="U17" s="8" t="s">
        <v>566</v>
      </c>
      <c r="W17" s="1">
        <v>16</v>
      </c>
      <c r="X17" s="1">
        <v>2015</v>
      </c>
      <c r="Z17" s="3">
        <v>16</v>
      </c>
      <c r="AA17" s="9" t="str">
        <f t="shared" si="0"/>
        <v>05.06.01600 - Household equipments</v>
      </c>
      <c r="AB17" s="9" t="s">
        <v>567</v>
      </c>
      <c r="AC17" s="246" t="s">
        <v>568</v>
      </c>
      <c r="AF17" s="3">
        <v>16</v>
      </c>
      <c r="AG17" s="9" t="str">
        <f t="shared" si="1"/>
        <v>05.07.01600 - Accumulated Depreciation Household equipments</v>
      </c>
      <c r="AH17" s="9" t="s">
        <v>569</v>
      </c>
      <c r="AI17" s="246" t="s">
        <v>570</v>
      </c>
    </row>
    <row r="18" spans="2:35" ht="19" x14ac:dyDescent="0.25">
      <c r="B18" s="1">
        <v>17</v>
      </c>
      <c r="C18" s="1" t="s">
        <v>571</v>
      </c>
      <c r="S18" s="7">
        <v>17</v>
      </c>
      <c r="T18" s="7" t="s">
        <v>572</v>
      </c>
      <c r="U18" s="8" t="s">
        <v>355</v>
      </c>
      <c r="W18" s="1">
        <v>17</v>
      </c>
      <c r="X18" s="1">
        <v>2016</v>
      </c>
      <c r="Z18" s="3">
        <v>17</v>
      </c>
      <c r="AA18" s="9" t="str">
        <f t="shared" si="0"/>
        <v xml:space="preserve">05.06.01700 - Computer hardware </v>
      </c>
      <c r="AB18" s="9" t="s">
        <v>573</v>
      </c>
      <c r="AC18" s="246" t="s">
        <v>574</v>
      </c>
      <c r="AF18" s="3">
        <v>17</v>
      </c>
      <c r="AG18" s="9" t="str">
        <f t="shared" si="1"/>
        <v xml:space="preserve">05.07.01700 - Accumulated Depreciation Computer hardware </v>
      </c>
      <c r="AH18" s="9" t="s">
        <v>575</v>
      </c>
      <c r="AI18" s="246" t="s">
        <v>576</v>
      </c>
    </row>
    <row r="19" spans="2:35" ht="19" x14ac:dyDescent="0.25">
      <c r="B19" s="1">
        <v>18</v>
      </c>
      <c r="C19" s="1" t="s">
        <v>577</v>
      </c>
      <c r="S19" s="7">
        <v>18</v>
      </c>
      <c r="T19" s="7" t="s">
        <v>578</v>
      </c>
      <c r="U19" s="8" t="s">
        <v>579</v>
      </c>
      <c r="W19" s="1">
        <v>18</v>
      </c>
      <c r="X19" s="1">
        <v>2017</v>
      </c>
      <c r="Z19" s="3">
        <v>18</v>
      </c>
      <c r="AA19" s="9" t="str">
        <f t="shared" si="0"/>
        <v xml:space="preserve">05.06.01800 - Office fixtures </v>
      </c>
      <c r="AB19" s="9" t="s">
        <v>580</v>
      </c>
      <c r="AC19" s="246" t="s">
        <v>581</v>
      </c>
      <c r="AF19" s="3">
        <v>18</v>
      </c>
      <c r="AG19" s="9" t="str">
        <f t="shared" si="1"/>
        <v xml:space="preserve">05.07.01800 - Accumulated Depreciation Office fixtures </v>
      </c>
      <c r="AH19" s="9" t="s">
        <v>582</v>
      </c>
      <c r="AI19" s="246" t="s">
        <v>583</v>
      </c>
    </row>
    <row r="20" spans="2:35" ht="19" x14ac:dyDescent="0.25">
      <c r="B20" s="1">
        <v>19</v>
      </c>
      <c r="C20" s="1" t="s">
        <v>584</v>
      </c>
      <c r="S20" s="7">
        <v>19</v>
      </c>
      <c r="T20" s="7" t="s">
        <v>585</v>
      </c>
      <c r="U20" s="8" t="s">
        <v>586</v>
      </c>
      <c r="W20" s="1">
        <v>19</v>
      </c>
      <c r="X20" s="1">
        <v>2018</v>
      </c>
      <c r="Z20" s="3">
        <v>19</v>
      </c>
      <c r="AA20" s="9" t="str">
        <f t="shared" si="0"/>
        <v>05.06.01900 - Furniture and fittings</v>
      </c>
      <c r="AB20" s="9" t="s">
        <v>587</v>
      </c>
      <c r="AC20" s="246" t="s">
        <v>588</v>
      </c>
      <c r="AF20" s="3">
        <v>19</v>
      </c>
      <c r="AG20" s="9" t="str">
        <f t="shared" si="1"/>
        <v>05.07.01900 - Accumulated Depreciation Furniture and fittings</v>
      </c>
      <c r="AH20" s="9" t="s">
        <v>589</v>
      </c>
      <c r="AI20" s="246" t="s">
        <v>590</v>
      </c>
    </row>
    <row r="21" spans="2:35" ht="19" x14ac:dyDescent="0.25">
      <c r="S21" s="7">
        <v>20</v>
      </c>
      <c r="T21" s="7" t="s">
        <v>591</v>
      </c>
      <c r="U21" s="8" t="s">
        <v>592</v>
      </c>
      <c r="W21" s="1">
        <v>20</v>
      </c>
      <c r="X21" s="1">
        <v>2019</v>
      </c>
      <c r="Z21" s="3">
        <v>20</v>
      </c>
      <c r="AA21" s="9" t="str">
        <f t="shared" si="0"/>
        <v>05.06.02000 - Asset under construction</v>
      </c>
      <c r="AB21" s="9" t="s">
        <v>593</v>
      </c>
      <c r="AC21" s="246" t="s">
        <v>594</v>
      </c>
      <c r="AF21" s="3">
        <v>20</v>
      </c>
      <c r="AG21" s="9" t="str">
        <f t="shared" si="1"/>
        <v>05.07.02000 - Accumulated Depreciation Capital Work in Progress/ Asset under construction</v>
      </c>
      <c r="AH21" s="10" t="s">
        <v>595</v>
      </c>
      <c r="AI21" s="246" t="s">
        <v>596</v>
      </c>
    </row>
    <row r="22" spans="2:35" ht="19" x14ac:dyDescent="0.25">
      <c r="S22" s="7">
        <v>21</v>
      </c>
      <c r="T22" s="7" t="s">
        <v>597</v>
      </c>
      <c r="U22" s="8" t="s">
        <v>357</v>
      </c>
      <c r="W22" s="1">
        <v>21</v>
      </c>
      <c r="X22" s="1">
        <v>2020</v>
      </c>
      <c r="Z22" s="3">
        <v>21</v>
      </c>
      <c r="AA22" s="9" t="str">
        <f t="shared" si="0"/>
        <v>05.06.02100 - Capital Work in Progress</v>
      </c>
      <c r="AB22" s="9" t="s">
        <v>598</v>
      </c>
      <c r="AC22" s="246" t="s">
        <v>599</v>
      </c>
      <c r="AF22" s="3">
        <v>21</v>
      </c>
      <c r="AG22" s="9" t="str">
        <f t="shared" si="1"/>
        <v>05.07.02100 - Accumulated Depreciation Agricultural Plantations</v>
      </c>
      <c r="AH22" s="9" t="s">
        <v>600</v>
      </c>
      <c r="AI22" s="246" t="s">
        <v>601</v>
      </c>
    </row>
    <row r="23" spans="2:35" ht="19" x14ac:dyDescent="0.25">
      <c r="S23" s="7">
        <v>22</v>
      </c>
      <c r="T23" s="7" t="s">
        <v>602</v>
      </c>
      <c r="U23" s="8" t="s">
        <v>603</v>
      </c>
      <c r="W23" s="1">
        <v>22</v>
      </c>
      <c r="X23" s="1">
        <v>2021</v>
      </c>
      <c r="Z23" s="3">
        <v>22</v>
      </c>
      <c r="AA23" s="9" t="str">
        <f t="shared" si="0"/>
        <v>05.06.02200 - Agricultural Plantations ( Bearers Plants)</v>
      </c>
      <c r="AB23" s="9" t="s">
        <v>604</v>
      </c>
      <c r="AC23" s="246" t="s">
        <v>605</v>
      </c>
      <c r="AF23" s="3">
        <v>22</v>
      </c>
      <c r="AG23" s="9" t="str">
        <f t="shared" si="1"/>
        <v>05.07.02200 - Accumulated Depreciation Biological Assets (poultry,fishery &amp; other livestock etc)</v>
      </c>
      <c r="AH23" s="9" t="s">
        <v>606</v>
      </c>
      <c r="AI23" s="246" t="s">
        <v>607</v>
      </c>
    </row>
    <row r="24" spans="2:35" ht="19" x14ac:dyDescent="0.25">
      <c r="S24" s="7">
        <v>23</v>
      </c>
      <c r="T24" s="7" t="s">
        <v>608</v>
      </c>
      <c r="U24" s="8" t="s">
        <v>609</v>
      </c>
      <c r="W24" s="1">
        <v>23</v>
      </c>
      <c r="X24" s="1">
        <v>2022</v>
      </c>
      <c r="Z24" s="3">
        <v>23</v>
      </c>
      <c r="AA24" s="9" t="str">
        <f t="shared" si="0"/>
        <v>05.06.02300 - Biological Assets (poultry, fisheries &amp; other livestock etc)</v>
      </c>
      <c r="AB24" s="9" t="s">
        <v>610</v>
      </c>
      <c r="AC24" s="246" t="s">
        <v>611</v>
      </c>
      <c r="AF24" s="3">
        <v>23</v>
      </c>
      <c r="AG24" s="9" t="str">
        <f t="shared" si="1"/>
        <v>05.07.02300 - Accumulated Depreciation Other plant, properties and equipments</v>
      </c>
      <c r="AH24" s="9" t="s">
        <v>612</v>
      </c>
      <c r="AI24" s="246" t="s">
        <v>613</v>
      </c>
    </row>
    <row r="25" spans="2:35" ht="19" x14ac:dyDescent="0.25">
      <c r="S25" s="7">
        <v>24</v>
      </c>
      <c r="T25" s="7" t="s">
        <v>614</v>
      </c>
      <c r="U25" s="8" t="s">
        <v>615</v>
      </c>
      <c r="W25" s="1">
        <v>24</v>
      </c>
      <c r="X25" s="1">
        <v>2023</v>
      </c>
      <c r="Z25" s="3">
        <v>24</v>
      </c>
      <c r="AA25" s="9" t="str">
        <f t="shared" si="0"/>
        <v>05.06.02400 - Petroleum Development cost</v>
      </c>
      <c r="AB25" s="9" t="s">
        <v>616</v>
      </c>
      <c r="AC25" s="246" t="s">
        <v>617</v>
      </c>
    </row>
    <row r="26" spans="2:35" ht="19" x14ac:dyDescent="0.25">
      <c r="S26" s="7">
        <v>25</v>
      </c>
      <c r="T26" s="7">
        <v>5</v>
      </c>
      <c r="U26" s="8" t="s">
        <v>165</v>
      </c>
      <c r="W26" s="1">
        <v>25</v>
      </c>
      <c r="X26" s="1">
        <v>2024</v>
      </c>
      <c r="Z26" s="3">
        <v>25</v>
      </c>
      <c r="AA26" s="9" t="str">
        <f t="shared" si="0"/>
        <v>05.06.02500 - Distribution networks assets</v>
      </c>
      <c r="AB26" s="11" t="s">
        <v>618</v>
      </c>
      <c r="AC26" s="246" t="s">
        <v>619</v>
      </c>
    </row>
    <row r="27" spans="2:35" ht="19" x14ac:dyDescent="0.25">
      <c r="S27" s="7">
        <v>26</v>
      </c>
      <c r="T27" s="7">
        <v>6</v>
      </c>
      <c r="U27" s="8" t="s">
        <v>185</v>
      </c>
      <c r="W27" s="1">
        <v>26</v>
      </c>
      <c r="X27" s="1">
        <v>2025</v>
      </c>
      <c r="Z27" s="3">
        <v>26</v>
      </c>
      <c r="AA27" s="9" t="str">
        <f t="shared" si="0"/>
        <v>05.06.02600 - Leasehold improvement</v>
      </c>
      <c r="AB27" s="9" t="s">
        <v>620</v>
      </c>
      <c r="AC27" s="246" t="s">
        <v>621</v>
      </c>
    </row>
    <row r="28" spans="2:35" ht="19" x14ac:dyDescent="0.25">
      <c r="S28" s="7">
        <v>27</v>
      </c>
      <c r="T28" s="7" t="s">
        <v>622</v>
      </c>
      <c r="U28" s="8" t="s">
        <v>623</v>
      </c>
      <c r="W28" s="1">
        <v>27</v>
      </c>
      <c r="X28" s="1">
        <v>2026</v>
      </c>
      <c r="Z28" s="3">
        <v>27</v>
      </c>
      <c r="AA28" s="9" t="str">
        <f t="shared" si="0"/>
        <v>05.06.02700 - Other plant, properties and equipments</v>
      </c>
      <c r="AB28" s="9" t="s">
        <v>624</v>
      </c>
      <c r="AC28" s="246" t="s">
        <v>625</v>
      </c>
    </row>
    <row r="29" spans="2:35" ht="19" x14ac:dyDescent="0.25">
      <c r="S29" s="7">
        <v>28</v>
      </c>
      <c r="T29" s="7" t="s">
        <v>626</v>
      </c>
      <c r="U29" s="8" t="s">
        <v>627</v>
      </c>
      <c r="W29" s="1">
        <v>28</v>
      </c>
      <c r="X29" s="1">
        <v>2027</v>
      </c>
    </row>
    <row r="30" spans="2:35" ht="19" x14ac:dyDescent="0.25">
      <c r="S30" s="7">
        <v>29</v>
      </c>
      <c r="T30" s="7" t="s">
        <v>628</v>
      </c>
      <c r="U30" s="8" t="s">
        <v>629</v>
      </c>
      <c r="W30" s="1">
        <v>29</v>
      </c>
      <c r="X30" s="1">
        <v>2028</v>
      </c>
    </row>
    <row r="31" spans="2:35" ht="19" x14ac:dyDescent="0.25">
      <c r="S31" s="7">
        <v>30</v>
      </c>
      <c r="T31" s="7" t="s">
        <v>630</v>
      </c>
      <c r="U31" s="8" t="s">
        <v>631</v>
      </c>
      <c r="W31" s="1">
        <v>30</v>
      </c>
      <c r="X31" s="1">
        <v>2029</v>
      </c>
    </row>
    <row r="32" spans="2:35" ht="19" x14ac:dyDescent="0.25">
      <c r="S32" s="7">
        <v>31</v>
      </c>
      <c r="T32" s="7" t="s">
        <v>632</v>
      </c>
      <c r="U32" s="8" t="s">
        <v>382</v>
      </c>
      <c r="W32" s="1">
        <v>31</v>
      </c>
      <c r="X32" s="1">
        <v>2030</v>
      </c>
    </row>
    <row r="33" spans="19:21" ht="19" x14ac:dyDescent="0.25">
      <c r="S33" s="7">
        <v>32</v>
      </c>
      <c r="T33" s="7" t="s">
        <v>633</v>
      </c>
      <c r="U33" s="8" t="s">
        <v>634</v>
      </c>
    </row>
    <row r="34" spans="19:21" ht="19" x14ac:dyDescent="0.25">
      <c r="S34" s="7">
        <v>33</v>
      </c>
      <c r="T34" s="7" t="s">
        <v>635</v>
      </c>
      <c r="U34" s="8" t="s">
        <v>186</v>
      </c>
    </row>
    <row r="35" spans="19:21" ht="19" x14ac:dyDescent="0.25">
      <c r="S35" s="7">
        <v>34</v>
      </c>
      <c r="T35" s="7" t="s">
        <v>636</v>
      </c>
      <c r="U35" s="8" t="s">
        <v>637</v>
      </c>
    </row>
    <row r="36" spans="19:21" ht="19" x14ac:dyDescent="0.25">
      <c r="S36" s="7">
        <v>35</v>
      </c>
      <c r="T36" s="7" t="s">
        <v>638</v>
      </c>
      <c r="U36" s="8" t="s">
        <v>370</v>
      </c>
    </row>
    <row r="37" spans="19:21" ht="19" x14ac:dyDescent="0.25">
      <c r="S37" s="7">
        <v>36</v>
      </c>
      <c r="T37" s="7" t="s">
        <v>639</v>
      </c>
      <c r="U37" s="8" t="s">
        <v>640</v>
      </c>
    </row>
    <row r="38" spans="19:21" ht="19" x14ac:dyDescent="0.25">
      <c r="S38" s="7">
        <v>37</v>
      </c>
      <c r="T38" s="7" t="s">
        <v>641</v>
      </c>
      <c r="U38" s="8" t="s">
        <v>642</v>
      </c>
    </row>
    <row r="39" spans="19:21" ht="19" x14ac:dyDescent="0.25">
      <c r="S39" s="7">
        <v>38</v>
      </c>
      <c r="T39" s="7" t="s">
        <v>643</v>
      </c>
      <c r="U39" s="8" t="s">
        <v>644</v>
      </c>
    </row>
    <row r="40" spans="19:21" ht="19" x14ac:dyDescent="0.25">
      <c r="S40" s="7">
        <v>39</v>
      </c>
      <c r="T40" s="7" t="s">
        <v>645</v>
      </c>
      <c r="U40" s="8" t="s">
        <v>646</v>
      </c>
    </row>
    <row r="41" spans="19:21" ht="19" x14ac:dyDescent="0.25">
      <c r="S41" s="7">
        <v>40</v>
      </c>
      <c r="T41" s="7" t="s">
        <v>647</v>
      </c>
      <c r="U41" s="8" t="s">
        <v>648</v>
      </c>
    </row>
    <row r="42" spans="19:21" ht="19" x14ac:dyDescent="0.25">
      <c r="S42" s="7">
        <v>41</v>
      </c>
      <c r="T42" s="7" t="s">
        <v>649</v>
      </c>
      <c r="U42" s="8" t="s">
        <v>650</v>
      </c>
    </row>
    <row r="43" spans="19:21" ht="19" x14ac:dyDescent="0.25">
      <c r="S43" s="7">
        <v>42</v>
      </c>
      <c r="T43" s="7" t="s">
        <v>651</v>
      </c>
      <c r="U43" s="8" t="s">
        <v>369</v>
      </c>
    </row>
    <row r="44" spans="19:21" ht="19" x14ac:dyDescent="0.25">
      <c r="S44" s="7">
        <v>43</v>
      </c>
      <c r="T44" s="7" t="s">
        <v>652</v>
      </c>
      <c r="U44" s="8" t="s">
        <v>410</v>
      </c>
    </row>
    <row r="45" spans="19:21" ht="19" x14ac:dyDescent="0.25">
      <c r="S45" s="7">
        <v>44</v>
      </c>
      <c r="T45" s="7" t="s">
        <v>653</v>
      </c>
      <c r="U45" s="8" t="s">
        <v>654</v>
      </c>
    </row>
    <row r="46" spans="19:21" ht="19" x14ac:dyDescent="0.25">
      <c r="S46" s="7">
        <v>45</v>
      </c>
      <c r="T46" s="7" t="s">
        <v>655</v>
      </c>
      <c r="U46" s="8" t="s">
        <v>656</v>
      </c>
    </row>
    <row r="47" spans="19:21" ht="19" x14ac:dyDescent="0.25">
      <c r="S47" s="7">
        <v>46</v>
      </c>
      <c r="T47" s="7" t="s">
        <v>657</v>
      </c>
      <c r="U47" s="8" t="s">
        <v>658</v>
      </c>
    </row>
    <row r="48" spans="19:21" ht="19" x14ac:dyDescent="0.25">
      <c r="S48" s="7">
        <v>47</v>
      </c>
      <c r="T48" s="7" t="s">
        <v>659</v>
      </c>
      <c r="U48" s="8" t="s">
        <v>660</v>
      </c>
    </row>
    <row r="49" spans="19:21" ht="19" x14ac:dyDescent="0.25">
      <c r="S49" s="7">
        <v>48</v>
      </c>
      <c r="T49" s="7" t="s">
        <v>661</v>
      </c>
      <c r="U49" s="8" t="s">
        <v>403</v>
      </c>
    </row>
    <row r="50" spans="19:21" ht="19" x14ac:dyDescent="0.25">
      <c r="S50" s="7">
        <v>49</v>
      </c>
      <c r="T50" s="7" t="s">
        <v>662</v>
      </c>
      <c r="U50" s="8" t="s">
        <v>663</v>
      </c>
    </row>
    <row r="51" spans="19:21" ht="19" x14ac:dyDescent="0.25">
      <c r="S51" s="7">
        <v>50</v>
      </c>
      <c r="T51" s="7" t="s">
        <v>664</v>
      </c>
      <c r="U51" s="8" t="s">
        <v>665</v>
      </c>
    </row>
    <row r="52" spans="19:21" ht="19" x14ac:dyDescent="0.25">
      <c r="S52" s="7">
        <v>51</v>
      </c>
      <c r="T52" s="7" t="s">
        <v>666</v>
      </c>
      <c r="U52" s="8" t="s">
        <v>667</v>
      </c>
    </row>
    <row r="53" spans="19:21" ht="19" x14ac:dyDescent="0.25">
      <c r="S53" s="7">
        <v>52</v>
      </c>
      <c r="T53" s="7" t="s">
        <v>668</v>
      </c>
      <c r="U53" s="8" t="s">
        <v>472</v>
      </c>
    </row>
    <row r="54" spans="19:21" ht="19" x14ac:dyDescent="0.25">
      <c r="S54" s="7">
        <v>53</v>
      </c>
      <c r="T54" s="7" t="s">
        <v>669</v>
      </c>
      <c r="U54" s="8" t="s">
        <v>670</v>
      </c>
    </row>
    <row r="55" spans="19:21" ht="19" x14ac:dyDescent="0.25">
      <c r="S55" s="7">
        <v>54</v>
      </c>
      <c r="T55" s="7" t="s">
        <v>669</v>
      </c>
      <c r="U55" s="8" t="s">
        <v>671</v>
      </c>
    </row>
    <row r="56" spans="19:21" ht="19" x14ac:dyDescent="0.25">
      <c r="S56" s="7">
        <v>55</v>
      </c>
      <c r="T56" s="7" t="s">
        <v>669</v>
      </c>
      <c r="U56" s="8" t="s">
        <v>672</v>
      </c>
    </row>
    <row r="57" spans="19:21" ht="19" x14ac:dyDescent="0.25">
      <c r="S57" s="7">
        <v>56</v>
      </c>
      <c r="T57" s="7" t="s">
        <v>669</v>
      </c>
      <c r="U57" s="8" t="s">
        <v>673</v>
      </c>
    </row>
    <row r="58" spans="19:21" ht="19" x14ac:dyDescent="0.25">
      <c r="S58" s="7">
        <v>57</v>
      </c>
      <c r="T58" s="7" t="s">
        <v>669</v>
      </c>
      <c r="U58" s="8" t="s">
        <v>392</v>
      </c>
    </row>
    <row r="59" spans="19:21" ht="19" x14ac:dyDescent="0.25">
      <c r="S59" s="7">
        <v>58</v>
      </c>
      <c r="T59" s="7" t="s">
        <v>669</v>
      </c>
      <c r="U59" s="8" t="s">
        <v>674</v>
      </c>
    </row>
    <row r="60" spans="19:21" ht="19" x14ac:dyDescent="0.25">
      <c r="S60" s="7">
        <v>59</v>
      </c>
      <c r="T60" s="7" t="s">
        <v>669</v>
      </c>
      <c r="U60" s="8" t="s">
        <v>394</v>
      </c>
    </row>
    <row r="61" spans="19:21" ht="19" x14ac:dyDescent="0.25">
      <c r="S61" s="7">
        <v>60</v>
      </c>
      <c r="T61" s="7" t="s">
        <v>669</v>
      </c>
      <c r="U61" s="8" t="s">
        <v>405</v>
      </c>
    </row>
    <row r="62" spans="19:21" ht="19" x14ac:dyDescent="0.25">
      <c r="S62" s="7">
        <v>61</v>
      </c>
      <c r="T62" s="7" t="s">
        <v>669</v>
      </c>
      <c r="U62" s="8" t="s">
        <v>425</v>
      </c>
    </row>
    <row r="63" spans="19:21" ht="19" x14ac:dyDescent="0.25">
      <c r="S63" s="7">
        <v>62</v>
      </c>
      <c r="T63" s="7" t="s">
        <v>669</v>
      </c>
      <c r="U63" s="8" t="s">
        <v>675</v>
      </c>
    </row>
    <row r="64" spans="19:21" ht="19" x14ac:dyDescent="0.25">
      <c r="S64" s="7">
        <v>63</v>
      </c>
      <c r="T64" s="7" t="s">
        <v>669</v>
      </c>
      <c r="U64" s="8" t="s">
        <v>676</v>
      </c>
    </row>
    <row r="65" spans="19:21" ht="19" x14ac:dyDescent="0.25">
      <c r="S65" s="7">
        <v>64</v>
      </c>
      <c r="T65" s="7" t="s">
        <v>669</v>
      </c>
      <c r="U65" s="8" t="s">
        <v>677</v>
      </c>
    </row>
    <row r="66" spans="19:21" ht="19" x14ac:dyDescent="0.25">
      <c r="S66" s="7">
        <v>65</v>
      </c>
      <c r="T66" s="7" t="s">
        <v>669</v>
      </c>
      <c r="U66" s="8" t="s">
        <v>678</v>
      </c>
    </row>
    <row r="67" spans="19:21" ht="19" x14ac:dyDescent="0.25">
      <c r="S67" s="7">
        <v>66</v>
      </c>
      <c r="T67" s="7" t="s">
        <v>669</v>
      </c>
      <c r="U67" s="8" t="s">
        <v>679</v>
      </c>
    </row>
    <row r="68" spans="19:21" ht="40" x14ac:dyDescent="0.25">
      <c r="S68" s="7">
        <v>67</v>
      </c>
      <c r="T68" s="7" t="s">
        <v>669</v>
      </c>
      <c r="U68" s="12" t="s">
        <v>680</v>
      </c>
    </row>
    <row r="69" spans="19:21" ht="19" x14ac:dyDescent="0.25">
      <c r="S69" s="7">
        <v>68</v>
      </c>
      <c r="T69" s="7">
        <v>7</v>
      </c>
      <c r="U69" s="8" t="s">
        <v>167</v>
      </c>
    </row>
    <row r="70" spans="19:21" ht="19" x14ac:dyDescent="0.25">
      <c r="S70" s="7">
        <v>69</v>
      </c>
      <c r="T70" s="7">
        <v>8</v>
      </c>
      <c r="U70" s="8" t="s">
        <v>168</v>
      </c>
    </row>
    <row r="71" spans="19:21" ht="19" x14ac:dyDescent="0.25">
      <c r="S71" s="7">
        <v>70</v>
      </c>
      <c r="T71" s="7">
        <v>9</v>
      </c>
      <c r="U71" s="8" t="s">
        <v>169</v>
      </c>
    </row>
    <row r="72" spans="19:21" ht="19" x14ac:dyDescent="0.25">
      <c r="S72" s="7">
        <v>71</v>
      </c>
      <c r="T72" s="7">
        <v>10</v>
      </c>
      <c r="U72" s="8" t="s">
        <v>170</v>
      </c>
    </row>
    <row r="73" spans="19:21" ht="19" x14ac:dyDescent="0.25">
      <c r="S73" s="7">
        <v>72</v>
      </c>
      <c r="T73" s="7">
        <v>11</v>
      </c>
      <c r="U73" s="8" t="s">
        <v>681</v>
      </c>
    </row>
    <row r="74" spans="19:21" ht="19" x14ac:dyDescent="0.25">
      <c r="S74" s="7">
        <v>73</v>
      </c>
      <c r="T74" s="7" t="s">
        <v>682</v>
      </c>
      <c r="U74" s="8" t="s">
        <v>172</v>
      </c>
    </row>
    <row r="75" spans="19:21" ht="19" x14ac:dyDescent="0.25">
      <c r="S75" s="7">
        <v>74</v>
      </c>
      <c r="T75" s="7" t="s">
        <v>683</v>
      </c>
      <c r="U75" s="8" t="s">
        <v>684</v>
      </c>
    </row>
    <row r="76" spans="19:21" ht="19" x14ac:dyDescent="0.25">
      <c r="S76" s="7">
        <v>75</v>
      </c>
      <c r="T76" s="7" t="s">
        <v>685</v>
      </c>
      <c r="U76" s="8" t="s">
        <v>174</v>
      </c>
    </row>
    <row r="77" spans="19:21" ht="19" x14ac:dyDescent="0.25">
      <c r="S77" s="7">
        <v>76</v>
      </c>
      <c r="T77" s="7" t="s">
        <v>686</v>
      </c>
      <c r="U77" s="8" t="s">
        <v>175</v>
      </c>
    </row>
    <row r="78" spans="19:21" ht="19" x14ac:dyDescent="0.25">
      <c r="S78" s="7">
        <v>77</v>
      </c>
      <c r="T78" s="7" t="s">
        <v>687</v>
      </c>
      <c r="U78" s="8" t="s">
        <v>176</v>
      </c>
    </row>
    <row r="79" spans="19:21" ht="19" x14ac:dyDescent="0.25">
      <c r="S79" s="7">
        <v>78</v>
      </c>
      <c r="T79" s="7" t="s">
        <v>688</v>
      </c>
      <c r="U79" s="8" t="s">
        <v>177</v>
      </c>
    </row>
    <row r="80" spans="19:21" ht="40" x14ac:dyDescent="0.25">
      <c r="S80" s="7">
        <v>79</v>
      </c>
      <c r="T80" s="7" t="s">
        <v>689</v>
      </c>
      <c r="U80" s="12" t="s">
        <v>690</v>
      </c>
    </row>
    <row r="81" spans="19:21" ht="19" x14ac:dyDescent="0.25">
      <c r="S81" s="7">
        <v>80</v>
      </c>
      <c r="T81" s="7">
        <v>12</v>
      </c>
      <c r="U81" s="8" t="s">
        <v>178</v>
      </c>
    </row>
    <row r="82" spans="19:21" ht="19" x14ac:dyDescent="0.25">
      <c r="S82" s="7">
        <v>81</v>
      </c>
      <c r="T82" s="7">
        <v>13</v>
      </c>
      <c r="U82" s="8" t="s">
        <v>179</v>
      </c>
    </row>
    <row r="83" spans="19:21" ht="19" x14ac:dyDescent="0.25">
      <c r="S83" s="7">
        <v>82</v>
      </c>
      <c r="T83" s="7">
        <v>14</v>
      </c>
      <c r="U83" s="8" t="s">
        <v>180</v>
      </c>
    </row>
  </sheetData>
  <sheetProtection algorithmName="SHA-512" hashValue="TUhTVhianb/Iy5vT0EkAZ2nhpRdUAafCpFOazMweAKVb9mAL8OUz/CkwpX9MUchuZ+d6cM0UM/jNIf68xUX7ww==" saltValue="Ni1REE/FlpV3AppdwaJH/A==" spinCount="100000" sheet="1" scenarios="1" selectLockedCells="1" selectUnlockedCells="1"/>
  <pageMargins left="0.7" right="0.7" top="0.75" bottom="0.75" header="0.3" footer="0.3"/>
  <tableParts count="7">
    <tablePart r:id="rId1"/>
    <tablePart r:id="rId2"/>
    <tablePart r:id="rId3"/>
    <tablePart r:id="rId4"/>
    <tablePart r:id="rId5"/>
    <tablePart r:id="rId6"/>
    <tablePart r:id="rId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3" master="" otherUserPermission="visible"/>
  <rangeList sheetStid="11" master="" otherUserPermission="visible"/>
  <rangeList sheetStid="3" master="" otherUserPermission="visible"/>
  <rangeList sheetStid="17" master="" otherUserPermission="visible"/>
  <rangeList sheetStid="5" master="" otherUserPermission="visible"/>
  <rangeList sheetStid="14" master="" otherUserPermission="visible"/>
  <rangeList sheetStid="15" master="" otherUserPermission="visible"/>
  <rangeList sheetStid="12" master="" otherUserPermission="visible"/>
  <rangeList sheetStid="9"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GUIDE</vt:lpstr>
      <vt:lpstr>USER_INPUT</vt:lpstr>
      <vt:lpstr>INCOME_STATEMENT</vt:lpstr>
      <vt:lpstr>STATEMENT_OF_FINANCIAL_POSITION</vt:lpstr>
      <vt:lpstr>PROFIT_ADJUSTMENT</vt:lpstr>
      <vt:lpstr>OTHER_INCOME</vt:lpstr>
      <vt:lpstr>ADMINISTRATIVE_EXPENSES</vt:lpstr>
      <vt:lpstr>Sheet1</vt:lpstr>
      <vt:lpstr>config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MATHIAS  PIUS</dc:creator>
  <cp:lastModifiedBy>Nurudeen Abdulsalam</cp:lastModifiedBy>
  <dcterms:created xsi:type="dcterms:W3CDTF">2024-12-12T12:46:00Z</dcterms:created>
  <dcterms:modified xsi:type="dcterms:W3CDTF">2026-06-15T06:19:08Z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f28aae1ef6704a3dabad148776f97de1</vt:lpwstr>
  </property>
  <property fmtid="{D5CDD505-2E9C-101B-9397-08002B2CF9AE}" pid="3" name="KSOProductBuildVer">
    <vt:lpwstr>1033-12.1.25880.25880</vt:lpwstr>
  </property>
  <property fmtid="{D5CDD505-2E9C-101B-9397-08002B2CF9AE}" pid="4" name="CalculationRule">
    <vt:i4>0</vt:i4>
  </property>
</Properties>
</file>