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drawings/drawing7.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mc:AlternateContent xmlns:mc="http://schemas.openxmlformats.org/markup-compatibility/2006">
    <mc:Choice Requires="x15">
      <x15ac:absPath xmlns:x15ac="http://schemas.microsoft.com/office/spreadsheetml/2010/11/ac" url="/Users/efiosho/Documents/TAX AUTOMATION DEPARTMENT/PM FILES/Business Analysis NRS TAS/Official Forms on NRS TAS Portals/Rev360 Tax Forms/CIT/"/>
    </mc:Choice>
  </mc:AlternateContent>
  <xr:revisionPtr revIDLastSave="0" documentId="8_{22D395E8-8B2B-E842-BD86-B59871628B7C}" xr6:coauthVersionLast="47" xr6:coauthVersionMax="47" xr10:uidLastSave="{00000000-0000-0000-0000-000000000000}"/>
  <workbookProtection workbookAlgorithmName="SHA-512" workbookHashValue="N7dwImS9AghErlNMwGC6m/PnrxsPrb1rxbroUsyZ+jAzShDmTaqAQKblvKsyoXbeVIU7Y+/lMWBXlYxazLDcXg==" workbookSaltValue="YdZ8cw9+gAX8q0e4Uk1YuA==" workbookSpinCount="100000" lockStructure="1"/>
  <bookViews>
    <workbookView xWindow="0" yWindow="660" windowWidth="30240" windowHeight="18060" activeTab="2" xr2:uid="{00000000-000D-0000-FFFF-FFFF00000000}"/>
  </bookViews>
  <sheets>
    <sheet name="GUIDE" sheetId="18" r:id="rId1"/>
    <sheet name="USER_INPUT" sheetId="17" r:id="rId2"/>
    <sheet name="INCOME_STATEMENT" sheetId="10" r:id="rId3"/>
    <sheet name="STATEMENT_OF_FINANCIAL_POSITION" sheetId="8" r:id="rId4"/>
    <sheet name="PROFIT_ADJUSTMENT" sheetId="3" r:id="rId5"/>
    <sheet name="OTHER_INCOME" sheetId="19" r:id="rId6"/>
    <sheet name="ADMINISTRATIVE_EXPENSES" sheetId="20" r:id="rId7"/>
    <sheet name="config" sheetId="14" state="hidden" r:id="rId8"/>
  </sheets>
  <definedNames>
    <definedName name="_xlnm._FilterDatabase" localSheetId="2" hidden="1">INCOME_STATEMENT!$B$6:$E$27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9" l="1"/>
  <c r="E41" i="3"/>
  <c r="E94" i="8"/>
  <c r="E75" i="8"/>
  <c r="E30" i="8"/>
  <c r="D85" i="10" l="1"/>
  <c r="D69" i="10"/>
  <c r="E13" i="3"/>
  <c r="E33" i="3" s="1"/>
  <c r="D142" i="10" l="1"/>
  <c r="E20" i="8" l="1"/>
  <c r="E9" i="8"/>
  <c r="C54" i="10" l="1"/>
  <c r="E26" i="10"/>
  <c r="D53" i="10" s="1"/>
  <c r="E25" i="10"/>
  <c r="D52" i="10" s="1"/>
  <c r="AL2" i="14" l="1"/>
  <c r="C113" i="10"/>
  <c r="D162" i="8"/>
  <c r="D164" i="8"/>
  <c r="E8" i="8"/>
  <c r="E126" i="8"/>
  <c r="D3" i="20" l="1"/>
  <c r="E112" i="10" s="1"/>
  <c r="E110" i="10"/>
  <c r="E8" i="10" l="1"/>
  <c r="E9" i="10"/>
  <c r="E10" i="10"/>
  <c r="E11" i="10"/>
  <c r="E12" i="10"/>
  <c r="E13" i="10"/>
  <c r="E14" i="10"/>
  <c r="D41" i="10" s="1"/>
  <c r="E15" i="10"/>
  <c r="E16" i="10"/>
  <c r="E17" i="10"/>
  <c r="E18" i="10"/>
  <c r="E19" i="10"/>
  <c r="E20" i="10"/>
  <c r="E21" i="10"/>
  <c r="E22" i="10"/>
  <c r="E23" i="10"/>
  <c r="E24" i="10"/>
  <c r="E27" i="10"/>
  <c r="E7" i="10"/>
  <c r="D74" i="10" l="1"/>
  <c r="E118" i="10" l="1"/>
  <c r="D147" i="10" s="1"/>
  <c r="E46" i="8"/>
  <c r="D163" i="8" l="1"/>
  <c r="D161" i="8"/>
  <c r="D159" i="8"/>
  <c r="E47" i="8"/>
  <c r="D143" i="8" l="1"/>
  <c r="AA28" i="14" l="1"/>
  <c r="AA27" i="14"/>
  <c r="AA26" i="14"/>
  <c r="AA25" i="14"/>
  <c r="AG24" i="14"/>
  <c r="AA24" i="14"/>
  <c r="AG23" i="14"/>
  <c r="AA23" i="14"/>
  <c r="AG22" i="14"/>
  <c r="AA22" i="14"/>
  <c r="AG21" i="14"/>
  <c r="AA21" i="14"/>
  <c r="AG20" i="14"/>
  <c r="AA20" i="14"/>
  <c r="AG19" i="14"/>
  <c r="AA19" i="14"/>
  <c r="AG18" i="14"/>
  <c r="AA18" i="14"/>
  <c r="AG17" i="14"/>
  <c r="AA17" i="14"/>
  <c r="AG16" i="14"/>
  <c r="AA16" i="14"/>
  <c r="AG15" i="14"/>
  <c r="AA15" i="14"/>
  <c r="AG14" i="14"/>
  <c r="AA14" i="14"/>
  <c r="AG13" i="14"/>
  <c r="AA13" i="14"/>
  <c r="AG12" i="14"/>
  <c r="AA12" i="14"/>
  <c r="AG11" i="14"/>
  <c r="AA11" i="14"/>
  <c r="AG10" i="14"/>
  <c r="AA10" i="14"/>
  <c r="AG9" i="14"/>
  <c r="AA9" i="14"/>
  <c r="AG8" i="14"/>
  <c r="AA8" i="14"/>
  <c r="AG7" i="14"/>
  <c r="AA7" i="14"/>
  <c r="AG6" i="14"/>
  <c r="AA6" i="14"/>
  <c r="AG5" i="14"/>
  <c r="AA5" i="14"/>
  <c r="AG4" i="14"/>
  <c r="AA4" i="14"/>
  <c r="AG3" i="14"/>
  <c r="AA3" i="14"/>
  <c r="AG2" i="14"/>
  <c r="AA2" i="14"/>
  <c r="D141" i="10" l="1"/>
  <c r="O2" i="14" l="1"/>
  <c r="D160" i="8" l="1"/>
  <c r="D158" i="8"/>
  <c r="E48" i="8"/>
  <c r="D144" i="8"/>
  <c r="D145" i="8" l="1"/>
  <c r="E127" i="10"/>
  <c r="D149" i="10" s="1"/>
  <c r="E116" i="10"/>
  <c r="D145" i="10" s="1"/>
  <c r="E114" i="10"/>
  <c r="D143" i="10" s="1"/>
  <c r="D139" i="10"/>
  <c r="D97" i="10"/>
  <c r="D92" i="10"/>
  <c r="D54" i="10"/>
  <c r="D51" i="10"/>
  <c r="D50" i="10"/>
  <c r="D49" i="10"/>
  <c r="D48" i="10"/>
  <c r="D47" i="10"/>
  <c r="D46" i="10"/>
  <c r="D45" i="10"/>
  <c r="D44" i="10"/>
  <c r="D43" i="10"/>
  <c r="D42" i="10"/>
  <c r="D40" i="10"/>
  <c r="D39" i="10"/>
  <c r="D38" i="10"/>
  <c r="D37" i="10"/>
  <c r="D36" i="10"/>
  <c r="D35" i="10"/>
  <c r="D34" i="10"/>
  <c r="D165" i="8"/>
  <c r="D156" i="8"/>
  <c r="D154" i="8"/>
  <c r="E74" i="8"/>
  <c r="D153" i="8" s="1"/>
  <c r="E73" i="8"/>
  <c r="D152" i="8" s="1"/>
  <c r="E63" i="8"/>
  <c r="D147" i="8" s="1"/>
  <c r="E49" i="8"/>
  <c r="D146" i="8" s="1"/>
  <c r="D140" i="8"/>
  <c r="D139" i="8"/>
  <c r="D138" i="8"/>
  <c r="E68" i="8" l="1"/>
  <c r="D148" i="8" s="1"/>
  <c r="D55" i="10"/>
  <c r="E63" i="10"/>
  <c r="C108" i="10" s="1"/>
  <c r="E33" i="10"/>
  <c r="E107" i="10" s="1"/>
  <c r="E93" i="8"/>
  <c r="E127" i="8" s="1"/>
  <c r="D136" i="10" l="1"/>
  <c r="E108" i="10"/>
  <c r="C137" i="10"/>
  <c r="D166" i="8"/>
  <c r="D155" i="8"/>
  <c r="D137" i="10" l="1"/>
  <c r="E109" i="10"/>
  <c r="D138" i="10" s="1"/>
  <c r="E111" i="10" l="1"/>
  <c r="D140" i="10" s="1"/>
  <c r="E115" i="10" l="1"/>
  <c r="E117" i="10" s="1"/>
  <c r="D144" i="10" l="1"/>
  <c r="E11" i="3"/>
  <c r="D146" i="10" l="1"/>
  <c r="E126" i="10"/>
  <c r="D148" i="10" s="1"/>
  <c r="E128" i="10" l="1"/>
  <c r="D150" i="10" s="1"/>
  <c r="E43" i="8" l="1"/>
  <c r="E69" i="8" s="1"/>
  <c r="D137" i="8" l="1"/>
  <c r="D141" i="8" l="1"/>
  <c r="D149" i="8" s="1"/>
</calcChain>
</file>

<file path=xl/sharedStrings.xml><?xml version="1.0" encoding="utf-8"?>
<sst xmlns="http://schemas.openxmlformats.org/spreadsheetml/2006/main" count="796" uniqueCount="673">
  <si>
    <t xml:space="preserve">Gross Profit  </t>
  </si>
  <si>
    <t>Other Income</t>
  </si>
  <si>
    <t>Commision Income</t>
  </si>
  <si>
    <t>Interest Income</t>
  </si>
  <si>
    <t>Rental Income</t>
  </si>
  <si>
    <t>Profit from disposal of investment in subsidiary income</t>
  </si>
  <si>
    <t>Decrease in provision</t>
  </si>
  <si>
    <t>Gain on sale of asset</t>
  </si>
  <si>
    <t>Realized foreign exchange gain</t>
  </si>
  <si>
    <t>Unrealized foreign exchange gain</t>
  </si>
  <si>
    <t xml:space="preserve">Bad debt recovered </t>
  </si>
  <si>
    <t>Operating Income</t>
  </si>
  <si>
    <t>Administrative Expenses</t>
  </si>
  <si>
    <t>Salary and Wages</t>
  </si>
  <si>
    <t>Employee Benefit Expenses</t>
  </si>
  <si>
    <t>Directors Emoluments</t>
  </si>
  <si>
    <t>Directors expenses</t>
  </si>
  <si>
    <t>Staff Allowances</t>
  </si>
  <si>
    <t>Staff Loan written off</t>
  </si>
  <si>
    <t>Staff Gratuity</t>
  </si>
  <si>
    <t xml:space="preserve">Pension and Gratuity </t>
  </si>
  <si>
    <t>Other staff &amp; related Cost</t>
  </si>
  <si>
    <t>depreciation</t>
  </si>
  <si>
    <t>Amortisation of intangible assets</t>
  </si>
  <si>
    <t>Government and regulatory costs</t>
  </si>
  <si>
    <t>Advertisement &amp; Promotion</t>
  </si>
  <si>
    <t>Bad Debt written off</t>
  </si>
  <si>
    <t>Bank charges</t>
  </si>
  <si>
    <t>Interest Expense</t>
  </si>
  <si>
    <t>Rooms/ Accomodation cost</t>
  </si>
  <si>
    <t xml:space="preserve">Audit fees </t>
  </si>
  <si>
    <t>Donations</t>
  </si>
  <si>
    <t>Entertainment expenses</t>
  </si>
  <si>
    <t>Postages</t>
  </si>
  <si>
    <t>Fuel expenses</t>
  </si>
  <si>
    <t>Generator expenses</t>
  </si>
  <si>
    <t>Head office cost</t>
  </si>
  <si>
    <t>Internet Cost</t>
  </si>
  <si>
    <t>Loss on sale of property, plants and equipments</t>
  </si>
  <si>
    <t>Medical Expenses</t>
  </si>
  <si>
    <t>Newspaper &amp; Periodicals</t>
  </si>
  <si>
    <t>Outsourcing Services expenses</t>
  </si>
  <si>
    <t>Rates</t>
  </si>
  <si>
    <t>Rent &amp; Rates</t>
  </si>
  <si>
    <t>Repairs and Maintenance</t>
  </si>
  <si>
    <t>Research cost</t>
  </si>
  <si>
    <t>Security expenses</t>
  </si>
  <si>
    <t>Selling &amp; Distribution Expenses</t>
  </si>
  <si>
    <t>Service Charge</t>
  </si>
  <si>
    <t>Public Relation</t>
  </si>
  <si>
    <t>Publication Cost</t>
  </si>
  <si>
    <t>Permits</t>
  </si>
  <si>
    <t>Telephone</t>
  </si>
  <si>
    <t>Trade fairs &amp; exhibitions</t>
  </si>
  <si>
    <t>Training and Development</t>
  </si>
  <si>
    <t>Transport of supplies</t>
  </si>
  <si>
    <t>Utilities</t>
  </si>
  <si>
    <t>Website Design &amp; Maintenance</t>
  </si>
  <si>
    <t>Software maintenance</t>
  </si>
  <si>
    <t>Cleaning &amp; Janitory Services</t>
  </si>
  <si>
    <t xml:space="preserve">Corporate promotion </t>
  </si>
  <si>
    <t>Freight &amp; Transport Expenses</t>
  </si>
  <si>
    <t>Subscription &amp; Dues</t>
  </si>
  <si>
    <t xml:space="preserve">Sponsorship </t>
  </si>
  <si>
    <t>Stationeries expenses</t>
  </si>
  <si>
    <t>other professional fees</t>
  </si>
  <si>
    <t>Fines</t>
  </si>
  <si>
    <t>penalties</t>
  </si>
  <si>
    <t>AMCON charges</t>
  </si>
  <si>
    <t>Realized foreign exchange loss</t>
  </si>
  <si>
    <t>Corporate Social Responsibilities</t>
  </si>
  <si>
    <t>Royalties</t>
  </si>
  <si>
    <t>Electricity &amp; Power</t>
  </si>
  <si>
    <t>PMS</t>
  </si>
  <si>
    <t>Health, safety and environmental expenses</t>
  </si>
  <si>
    <t>Licences &amp; leases charges</t>
  </si>
  <si>
    <t>Other statutory charges &amp; levies</t>
  </si>
  <si>
    <t>AGO-Diesel</t>
  </si>
  <si>
    <t xml:space="preserve">Finance Cost (Excluding Interest Expense) </t>
  </si>
  <si>
    <t xml:space="preserve">Operating Profit Before Tax </t>
  </si>
  <si>
    <t>Taxation</t>
  </si>
  <si>
    <t xml:space="preserve"> Profit After Tax </t>
  </si>
  <si>
    <t xml:space="preserve"> Other Comprehensive Income </t>
  </si>
  <si>
    <t>Revaluation Gain/Loss</t>
  </si>
  <si>
    <t>Currency Translation Adjustments</t>
  </si>
  <si>
    <t>Cash Flow Hedge</t>
  </si>
  <si>
    <t>Gain Or Loss On Derivative Contracts</t>
  </si>
  <si>
    <t>Pension Plans Adustments</t>
  </si>
  <si>
    <t xml:space="preserve">Profit For The Year </t>
  </si>
  <si>
    <t>Retained Earnings Brought Forward</t>
  </si>
  <si>
    <t>Retained Earnings Carried Forward</t>
  </si>
  <si>
    <t>PROFIT OR LOSS SCHEDULE</t>
  </si>
  <si>
    <t>TOTAL</t>
  </si>
  <si>
    <t>REVENUE</t>
  </si>
  <si>
    <t>MANUFACTURING</t>
  </si>
  <si>
    <t>AGRICULTURE, FORESTRY &amp; FISHING</t>
  </si>
  <si>
    <t>MINNING &amp; QUARRY</t>
  </si>
  <si>
    <t>ELECTRICITY</t>
  </si>
  <si>
    <t>WATER SUPPLY, SEWERAGE &amp; WASTE MANAGEMENT</t>
  </si>
  <si>
    <t>CONSTRUCTION</t>
  </si>
  <si>
    <t>WHOLESALE AND RETAIL TRADE</t>
  </si>
  <si>
    <t>TRANSPORTATION AND HAULAGE</t>
  </si>
  <si>
    <t>ACCOMODATION AND FOOD SERVICE ACTIVITIES</t>
  </si>
  <si>
    <t>COMMUNICATION &amp;. INFORMATION</t>
  </si>
  <si>
    <t>BANKS &amp; OTHER FINANCIAL AND  ACTIVITIES</t>
  </si>
  <si>
    <t>INSURANCE ACTIVITIES</t>
  </si>
  <si>
    <t>REAL ESTATE ACTIVITIES</t>
  </si>
  <si>
    <t>PROFESSIONAL, SCIENTIFIC AND TECHNICAL ACTIVITIES</t>
  </si>
  <si>
    <t>ADMINISTRATIVE AND SUPPORT ACTIVITIES</t>
  </si>
  <si>
    <t>EDUCATION</t>
  </si>
  <si>
    <t xml:space="preserve">OIL AND GAS </t>
  </si>
  <si>
    <t>NGOs, NFPOs, RELIGIOUS INSTITUTIONS</t>
  </si>
  <si>
    <t>ART, ENTERTAINMENT AND RECREATION</t>
  </si>
  <si>
    <t>SUMMARY FROM REVENUE SCHEDULE SHEET</t>
  </si>
  <si>
    <t>TOTAL REVENUE</t>
  </si>
  <si>
    <t>WHOLESALE &amp; RETAIL TRADE</t>
  </si>
  <si>
    <t>TRANSPORTATION &amp; HAULAGE</t>
  </si>
  <si>
    <t>ACCOMODATION &amp; FOOD SERVICE ACTIVITIES</t>
  </si>
  <si>
    <t>COMMUNICATION &amp; INFORMATION</t>
  </si>
  <si>
    <t>BANK &amp; OTHER FINANCIAL ACTIVITIES</t>
  </si>
  <si>
    <t>PROFESSIONAL, SCIENTIFIC &amp; TECHNICAL ACTIVITIES</t>
  </si>
  <si>
    <t>ADMINISTRATIVE &amp; SUPPORT ACTIVITIES</t>
  </si>
  <si>
    <t>OIL &amp; GAS</t>
  </si>
  <si>
    <t>NGOS, NFPOS, RELIGIOUS INSTITUTIONS</t>
  </si>
  <si>
    <t>ART, ENTERTAINMENT &amp; RECREATION</t>
  </si>
  <si>
    <t>Cost of Storage</t>
  </si>
  <si>
    <t>Other Direct costs</t>
  </si>
  <si>
    <t>Total Direct Cost</t>
  </si>
  <si>
    <t>Factory Rent</t>
  </si>
  <si>
    <t>Factory Rates</t>
  </si>
  <si>
    <t>Fuel and Power</t>
  </si>
  <si>
    <t>Indirect Wages</t>
  </si>
  <si>
    <t>Depreciation</t>
  </si>
  <si>
    <t>Other Factory Overheads</t>
  </si>
  <si>
    <t>Total Factory Overheads</t>
  </si>
  <si>
    <t>CLOSING INVENTORY</t>
  </si>
  <si>
    <t>Raw materials</t>
  </si>
  <si>
    <t>Work In Progress</t>
  </si>
  <si>
    <t>Finished goods</t>
  </si>
  <si>
    <t>Total Of Closing Inventory</t>
  </si>
  <si>
    <t>REVENUE SCHEDULE</t>
  </si>
  <si>
    <t>COST OF SALES</t>
  </si>
  <si>
    <t>Cost Of Sale</t>
  </si>
  <si>
    <t>COST</t>
  </si>
  <si>
    <t>OPENING INVENTORY</t>
  </si>
  <si>
    <t>Work in progress</t>
  </si>
  <si>
    <t xml:space="preserve">Total opening inventory </t>
  </si>
  <si>
    <t>PURCHASES (RAW MATERIALS/FINISHED GOODS)</t>
  </si>
  <si>
    <t xml:space="preserve">Local Purchases </t>
  </si>
  <si>
    <t>Import Purchases</t>
  </si>
  <si>
    <t>Returns Outwards</t>
  </si>
  <si>
    <t>Total Purchases</t>
  </si>
  <si>
    <t>OTHER DIRECT COST</t>
  </si>
  <si>
    <t>Direct wages</t>
  </si>
  <si>
    <t>Direct expenses</t>
  </si>
  <si>
    <t>Carriage Inwards</t>
  </si>
  <si>
    <t>Mining Cost</t>
  </si>
  <si>
    <t>Direct construction cost</t>
  </si>
  <si>
    <t>SUMMARY OF PROFIT OR LOSS SCHEDULE</t>
  </si>
  <si>
    <t>Revenue</t>
  </si>
  <si>
    <t>Depreciation &amp; Armotization</t>
  </si>
  <si>
    <t xml:space="preserve">Profit After Tax </t>
  </si>
  <si>
    <t xml:space="preserve">Other Comprehensive Income </t>
  </si>
  <si>
    <t>FINANCIAL POSITION SCHEDULE</t>
  </si>
  <si>
    <t>Non Current Assets</t>
  </si>
  <si>
    <t xml:space="preserve">Properties, Plants and Equipments </t>
  </si>
  <si>
    <t>Investments</t>
  </si>
  <si>
    <t>Investment in securities</t>
  </si>
  <si>
    <t>Investment in stock and bonds</t>
  </si>
  <si>
    <t>Investment in Properties</t>
  </si>
  <si>
    <t>Investment in Associate &amp; Joint Ventures</t>
  </si>
  <si>
    <t>Investment in Subsidiaries</t>
  </si>
  <si>
    <t>Investment in finance lease</t>
  </si>
  <si>
    <t>Investment in staff loan</t>
  </si>
  <si>
    <t>Investment in digital assets</t>
  </si>
  <si>
    <t>Investment in Commodities</t>
  </si>
  <si>
    <t xml:space="preserve">Intangible assets </t>
  </si>
  <si>
    <t>Goodwill</t>
  </si>
  <si>
    <t>Patent</t>
  </si>
  <si>
    <t>Trademarks</t>
  </si>
  <si>
    <t>Terminal and service concession rights</t>
  </si>
  <si>
    <t>Brands</t>
  </si>
  <si>
    <t xml:space="preserve">Customer relationships </t>
  </si>
  <si>
    <t>Right of use</t>
  </si>
  <si>
    <t>Copyrights</t>
  </si>
  <si>
    <t xml:space="preserve">Other non current assets </t>
  </si>
  <si>
    <t>Lease-hold Land</t>
  </si>
  <si>
    <t>Lease-hold Building</t>
  </si>
  <si>
    <t>Building and Real estate lease</t>
  </si>
  <si>
    <t>Other leases</t>
  </si>
  <si>
    <t>Non-Current Assets Held for Sale</t>
  </si>
  <si>
    <t>Contract assets</t>
  </si>
  <si>
    <t>Deferred tax asset</t>
  </si>
  <si>
    <t>Other financial assets</t>
  </si>
  <si>
    <t>Advance payment to vendor</t>
  </si>
  <si>
    <t>Derivative financial instrument</t>
  </si>
  <si>
    <t>Long-term borrowings and debts</t>
  </si>
  <si>
    <t>Defined Benefits Assets</t>
  </si>
  <si>
    <t xml:space="preserve">Total Non Current Assets </t>
  </si>
  <si>
    <t>Current Assets</t>
  </si>
  <si>
    <t>Inventories</t>
  </si>
  <si>
    <t>Receivables</t>
  </si>
  <si>
    <t>Trade recievables</t>
  </si>
  <si>
    <t xml:space="preserve"> Other current assets </t>
  </si>
  <si>
    <t>Other Interbank Advances</t>
  </si>
  <si>
    <t xml:space="preserve">Withholding tax recievables </t>
  </si>
  <si>
    <t>Other  receivables</t>
  </si>
  <si>
    <t>Current portion of Long Term Loan</t>
  </si>
  <si>
    <t>Short Term Investments</t>
  </si>
  <si>
    <t>Accrued Income</t>
  </si>
  <si>
    <t>Asset classified as held for sale</t>
  </si>
  <si>
    <t>Prepaid Expenses</t>
  </si>
  <si>
    <t>Small Tools</t>
  </si>
  <si>
    <t>Goods in transit</t>
  </si>
  <si>
    <t>chemicals, materials supplies and others</t>
  </si>
  <si>
    <t>Cash and Cash Equivalents</t>
  </si>
  <si>
    <t>marketable securities</t>
  </si>
  <si>
    <t xml:space="preserve">Total Current Assets </t>
  </si>
  <si>
    <t xml:space="preserve">Total Assets </t>
  </si>
  <si>
    <t>Equity and Liabilities</t>
  </si>
  <si>
    <t>Current Liabilities</t>
  </si>
  <si>
    <t>Trade Payables</t>
  </si>
  <si>
    <t>Current tax liabilities</t>
  </si>
  <si>
    <t>Other  Current Liabilities</t>
  </si>
  <si>
    <t>Other payables</t>
  </si>
  <si>
    <t>Financial liabilities</t>
  </si>
  <si>
    <t>Accruals</t>
  </si>
  <si>
    <t>Unearned income (advance from customers)</t>
  </si>
  <si>
    <t>Interest payable</t>
  </si>
  <si>
    <t>Short-term debt</t>
  </si>
  <si>
    <t>Provision for warranty expenses</t>
  </si>
  <si>
    <t>Provision for bonuses and employee benefit</t>
  </si>
  <si>
    <t>Current portion of lease liability</t>
  </si>
  <si>
    <t>Current portion of long-term debt</t>
  </si>
  <si>
    <t>Dividend payable</t>
  </si>
  <si>
    <t>Lease liabilities</t>
  </si>
  <si>
    <t>Provisions</t>
  </si>
  <si>
    <t>Income taxes payable</t>
  </si>
  <si>
    <t>Decommissioning and other provisions</t>
  </si>
  <si>
    <t>Total current Liabilities</t>
  </si>
  <si>
    <t>Non-current Liabilities</t>
  </si>
  <si>
    <t>Long Term Debt</t>
  </si>
  <si>
    <t>Non-current Portion of Lease Obligation</t>
  </si>
  <si>
    <t>Pension and Employee Benefit obligation</t>
  </si>
  <si>
    <t>Deferred Revenue (Long Term Portion)</t>
  </si>
  <si>
    <t>Contigent Liability (Long Term Provision)</t>
  </si>
  <si>
    <t>Stock warrant obligations</t>
  </si>
  <si>
    <t xml:space="preserve">Long term Borrowings </t>
  </si>
  <si>
    <t>Derivaties liabilities held for risk Management</t>
  </si>
  <si>
    <t>Deposit from Customers</t>
  </si>
  <si>
    <t>Deferred Tax Liabilities</t>
  </si>
  <si>
    <t>Employees Benefits obligations</t>
  </si>
  <si>
    <t xml:space="preserve">Debt Securities </t>
  </si>
  <si>
    <t>Derivative financial instruments liabilities</t>
  </si>
  <si>
    <t>Retirement benefits</t>
  </si>
  <si>
    <t>Equity</t>
  </si>
  <si>
    <t>Issued Share Capital</t>
  </si>
  <si>
    <t>Share premium</t>
  </si>
  <si>
    <t>Retained earnings</t>
  </si>
  <si>
    <t>Statutory reserve</t>
  </si>
  <si>
    <t>Capital reserve</t>
  </si>
  <si>
    <t>Non-controlling interest</t>
  </si>
  <si>
    <t xml:space="preserve">Other Reserves </t>
  </si>
  <si>
    <t>Contigency reserve</t>
  </si>
  <si>
    <t>Cumulative Translation Adjustment</t>
  </si>
  <si>
    <t>Share based payment reserve</t>
  </si>
  <si>
    <t>Reserve for bonus issue</t>
  </si>
  <si>
    <t>Other reserves</t>
  </si>
  <si>
    <t>Equity contribution to shareholders/ Equity holders</t>
  </si>
  <si>
    <t xml:space="preserve">Total Equity </t>
  </si>
  <si>
    <t>Total Equity and Liabilities</t>
  </si>
  <si>
    <t xml:space="preserve">PREVIEW OF FINANCIAL POSITION </t>
  </si>
  <si>
    <t>Trade Receivables</t>
  </si>
  <si>
    <t>Cash and Cash Equivalents (Specify The Heads Below)</t>
  </si>
  <si>
    <t>Non-Current Liabilities</t>
  </si>
  <si>
    <t>Share Capital</t>
  </si>
  <si>
    <t>Retained Earnings</t>
  </si>
  <si>
    <t>Non-Controlling Interest (Minority Interest)</t>
  </si>
  <si>
    <t>PROFIT ADJUSTMENT</t>
  </si>
  <si>
    <t>Profit before tax</t>
  </si>
  <si>
    <t>Add Backs</t>
  </si>
  <si>
    <t xml:space="preserve">Depreciation </t>
  </si>
  <si>
    <t>Expenses Related To Exempt Income</t>
  </si>
  <si>
    <t>Donations (To The Extent Not Allowed)</t>
  </si>
  <si>
    <t>Loss On Disposal Of Fixed Assets</t>
  </si>
  <si>
    <t>Entertainment Expenses (To The Extent Not Allowed)</t>
  </si>
  <si>
    <t xml:space="preserve">Total amount to be added back </t>
  </si>
  <si>
    <t>Deductions</t>
  </si>
  <si>
    <t>Deduct Non Taxable Items</t>
  </si>
  <si>
    <t>Profit From Sales Of Fixed Assets</t>
  </si>
  <si>
    <t>Frank Investment Income</t>
  </si>
  <si>
    <t xml:space="preserve">Total deductions </t>
  </si>
  <si>
    <t>Land</t>
  </si>
  <si>
    <t>Furnitures &amp; Fittings expenditure</t>
  </si>
  <si>
    <t>Construction Plants expenditure (excluding furniture &amp; fittings)</t>
  </si>
  <si>
    <t>Building Non-Industrial</t>
  </si>
  <si>
    <t>Plantation equipments expenditure</t>
  </si>
  <si>
    <t>Housing estate expenditure</t>
  </si>
  <si>
    <t>Others</t>
  </si>
  <si>
    <t>Motor vehicles expenditure</t>
  </si>
  <si>
    <t>Instructions Notes</t>
  </si>
  <si>
    <t>Electricity</t>
  </si>
  <si>
    <t>id</t>
  </si>
  <si>
    <t>sector</t>
  </si>
  <si>
    <t>ppe_category</t>
  </si>
  <si>
    <t>start</t>
  </si>
  <si>
    <t>end</t>
  </si>
  <si>
    <t>code</t>
  </si>
  <si>
    <t>details</t>
  </si>
  <si>
    <t>Manufacturing</t>
  </si>
  <si>
    <t>Building Industrial</t>
  </si>
  <si>
    <t>Agriculture, Forestry &amp; Fishing</t>
  </si>
  <si>
    <t>Cost Of Sales</t>
  </si>
  <si>
    <t>Minning &amp; Quarry</t>
  </si>
  <si>
    <t>Plants (excluding Furniture and fittings)</t>
  </si>
  <si>
    <t>Agricultural plants exenditure</t>
  </si>
  <si>
    <t>Water Supply, Sewerage &amp; Waste Management</t>
  </si>
  <si>
    <t>4a</t>
  </si>
  <si>
    <t>Bad Debt Recovered</t>
  </si>
  <si>
    <t>Construction</t>
  </si>
  <si>
    <t>Public Transport motor vehicles</t>
  </si>
  <si>
    <t>4b</t>
  </si>
  <si>
    <t>Wholesale &amp; Retail Trade</t>
  </si>
  <si>
    <t>4c</t>
  </si>
  <si>
    <t>Contract Income</t>
  </si>
  <si>
    <t>Transportation &amp; Haulage</t>
  </si>
  <si>
    <t>4d</t>
  </si>
  <si>
    <t>Decrease In Provision</t>
  </si>
  <si>
    <t>Accomodation &amp; Food Service Activities</t>
  </si>
  <si>
    <t>4e</t>
  </si>
  <si>
    <t>Direct Premium</t>
  </si>
  <si>
    <t>Communication &amp; Information</t>
  </si>
  <si>
    <t>research and development expenditure</t>
  </si>
  <si>
    <t>4f</t>
  </si>
  <si>
    <t>Fair Value Gain On Derivative</t>
  </si>
  <si>
    <t>Bank &amp; Other Financial Activities</t>
  </si>
  <si>
    <t>4g</t>
  </si>
  <si>
    <t>Financial Instrument</t>
  </si>
  <si>
    <t>Insurnace Activities</t>
  </si>
  <si>
    <t>4h</t>
  </si>
  <si>
    <t>Fair Value On Financial Assests Through P&amp;L</t>
  </si>
  <si>
    <t>Real Estate Activities</t>
  </si>
  <si>
    <t>ranching and plantation</t>
  </si>
  <si>
    <t>4i</t>
  </si>
  <si>
    <t>Income From Non Pioneer Business</t>
  </si>
  <si>
    <t>Professional, Scientific &amp; Technical Activities</t>
  </si>
  <si>
    <t>software</t>
  </si>
  <si>
    <t>4j</t>
  </si>
  <si>
    <t>Gain On Forward Exchange Contract Realised</t>
  </si>
  <si>
    <t>Administrative &amp; Support Activities</t>
  </si>
  <si>
    <t>4k</t>
  </si>
  <si>
    <t>Realized Foreign Exchange Gain</t>
  </si>
  <si>
    <t>Education</t>
  </si>
  <si>
    <t>4l</t>
  </si>
  <si>
    <t>Insurance Claim</t>
  </si>
  <si>
    <t>Oil &amp; Gas</t>
  </si>
  <si>
    <t>4m</t>
  </si>
  <si>
    <t>NGOs, NFPOs, Religious Institutions</t>
  </si>
  <si>
    <t>4n</t>
  </si>
  <si>
    <t>Lease Financing</t>
  </si>
  <si>
    <t>Art, Entertainment &amp; Recreation</t>
  </si>
  <si>
    <t>4o</t>
  </si>
  <si>
    <t>Non Taxable Revenue</t>
  </si>
  <si>
    <t>4p</t>
  </si>
  <si>
    <t>Gain On Sale Of Asset</t>
  </si>
  <si>
    <t>4q</t>
  </si>
  <si>
    <t>4r</t>
  </si>
  <si>
    <t>Charges On Letter Of Credit Facilities</t>
  </si>
  <si>
    <t>4s</t>
  </si>
  <si>
    <t>Foreign Exchange Loss</t>
  </si>
  <si>
    <t>4t</t>
  </si>
  <si>
    <t>Other Taxable Income</t>
  </si>
  <si>
    <t>6a</t>
  </si>
  <si>
    <t>Salary And Wages</t>
  </si>
  <si>
    <t>6b</t>
  </si>
  <si>
    <t>Repairs And Maintenance</t>
  </si>
  <si>
    <t>6c</t>
  </si>
  <si>
    <t>Rent</t>
  </si>
  <si>
    <t>6d</t>
  </si>
  <si>
    <t>Research And Development Cost</t>
  </si>
  <si>
    <t>6e</t>
  </si>
  <si>
    <t>6f</t>
  </si>
  <si>
    <t>6g</t>
  </si>
  <si>
    <t>6h</t>
  </si>
  <si>
    <t>Management/Technical Fees</t>
  </si>
  <si>
    <t>6i</t>
  </si>
  <si>
    <t>6j</t>
  </si>
  <si>
    <t>6k</t>
  </si>
  <si>
    <t>Professional Fees</t>
  </si>
  <si>
    <t>6l</t>
  </si>
  <si>
    <t>Commision Paid</t>
  </si>
  <si>
    <t>6m</t>
  </si>
  <si>
    <t>Realized Foreign Exchange Loss</t>
  </si>
  <si>
    <t>6n</t>
  </si>
  <si>
    <t>Loss On Sale Of Fixed Asset</t>
  </si>
  <si>
    <t>6o</t>
  </si>
  <si>
    <t>Bank Charges</t>
  </si>
  <si>
    <t>6p</t>
  </si>
  <si>
    <t>6q</t>
  </si>
  <si>
    <t>6r</t>
  </si>
  <si>
    <t>Impairment Charge</t>
  </si>
  <si>
    <t>6s</t>
  </si>
  <si>
    <t>Legal Fees</t>
  </si>
  <si>
    <t>6t</t>
  </si>
  <si>
    <t>Advertisment</t>
  </si>
  <si>
    <t>6u</t>
  </si>
  <si>
    <t>Consultancy Fees</t>
  </si>
  <si>
    <t>6v</t>
  </si>
  <si>
    <t>6w</t>
  </si>
  <si>
    <t>Security Expenses</t>
  </si>
  <si>
    <t>6x</t>
  </si>
  <si>
    <t>Training &amp; Development</t>
  </si>
  <si>
    <t>6y</t>
  </si>
  <si>
    <t>Fuel &amp; Diesel</t>
  </si>
  <si>
    <t>6z</t>
  </si>
  <si>
    <t>-</t>
  </si>
  <si>
    <t>Insurance Expenses</t>
  </si>
  <si>
    <t>Travel &amp; Transport Expenses</t>
  </si>
  <si>
    <t xml:space="preserve">Telephone &amp; Communication </t>
  </si>
  <si>
    <t>Statinery &amp; Printing</t>
  </si>
  <si>
    <t>Bad Debt</t>
  </si>
  <si>
    <t>Hotel &amp; Accomodation</t>
  </si>
  <si>
    <t>Accountancy &amp; Audit Fee</t>
  </si>
  <si>
    <t>Licence Fees</t>
  </si>
  <si>
    <t>Other Operating Expenses 
(Describe The Head Of Expenditurse/Expenses</t>
  </si>
  <si>
    <t>11a</t>
  </si>
  <si>
    <t>11b</t>
  </si>
  <si>
    <t xml:space="preserve">Unrealised Gain Or Loss </t>
  </si>
  <si>
    <t>11c</t>
  </si>
  <si>
    <t>11d</t>
  </si>
  <si>
    <t>11e</t>
  </si>
  <si>
    <t>11f</t>
  </si>
  <si>
    <t>11g</t>
  </si>
  <si>
    <t>Other Comprehensive Income 
(Specify Each Items)</t>
  </si>
  <si>
    <t>year</t>
  </si>
  <si>
    <t>ADMINISTRATIVE EXPENSES</t>
  </si>
  <si>
    <t>Non-taxable revenue</t>
  </si>
  <si>
    <t>description</t>
  </si>
  <si>
    <t>description2</t>
  </si>
  <si>
    <t>charge</t>
  </si>
  <si>
    <t>charge2</t>
  </si>
  <si>
    <t>Freehold Land</t>
  </si>
  <si>
    <t>05.06.00100</t>
  </si>
  <si>
    <t>Accumulated Depreciation Non-Industrial Building</t>
  </si>
  <si>
    <t>05.07.00100</t>
  </si>
  <si>
    <t>Non-Industrial Building</t>
  </si>
  <si>
    <t>05.06.00200</t>
  </si>
  <si>
    <t xml:space="preserve">Accumulated Depreciation Industrial Building </t>
  </si>
  <si>
    <t>05.07.00200</t>
  </si>
  <si>
    <t xml:space="preserve">Industrial Building </t>
  </si>
  <si>
    <t>05.06.00300</t>
  </si>
  <si>
    <t>Accumulated Depreciation Plants</t>
  </si>
  <si>
    <t>05.07.00300</t>
  </si>
  <si>
    <t>Plants</t>
  </si>
  <si>
    <t>05.06.00400</t>
  </si>
  <si>
    <t>Accumulated Depreciation Ships, Boats &amp; Yacths</t>
  </si>
  <si>
    <t>05.07.00400</t>
  </si>
  <si>
    <t>Ships, Boats &amp; Yachts</t>
  </si>
  <si>
    <t>05.06.00500</t>
  </si>
  <si>
    <t>Accumulated Depreciation Heavy Equipment</t>
  </si>
  <si>
    <t>05.07.00500</t>
  </si>
  <si>
    <t>Heavy Equipment</t>
  </si>
  <si>
    <t>05.06.00600</t>
  </si>
  <si>
    <t>Accumulated Depreciation Aircraft Engine &amp; Fuselage</t>
  </si>
  <si>
    <t>05.07.00600</t>
  </si>
  <si>
    <t>Aircraft Engine &amp; Fuselage</t>
  </si>
  <si>
    <t>05.06.00700</t>
  </si>
  <si>
    <t>Accumulated Depreciation Aircraft &amp; Vessel Furnishing</t>
  </si>
  <si>
    <t>05.07.00700</t>
  </si>
  <si>
    <t>Aircraft &amp; Vessel Furnishing</t>
  </si>
  <si>
    <t>05.06.00800</t>
  </si>
  <si>
    <t>Accumulated Depreciation Communications &amp; Electricity Towers &amp; Cables</t>
  </si>
  <si>
    <t>05.07.00800</t>
  </si>
  <si>
    <t>Communications &amp; Electricity Towers &amp; Cables</t>
  </si>
  <si>
    <t>05.06.00900</t>
  </si>
  <si>
    <t>Accumulated Depreciation Trains &amp; Tracks</t>
  </si>
  <si>
    <t>05.07.00900</t>
  </si>
  <si>
    <t>Trains &amp; Tracks</t>
  </si>
  <si>
    <t>05.06.01000</t>
  </si>
  <si>
    <t>Accumulated Depreciation Boats &amp; Yatchs</t>
  </si>
  <si>
    <t>05.07.01000</t>
  </si>
  <si>
    <t>Motor vehicle</t>
  </si>
  <si>
    <t>05.06.01100</t>
  </si>
  <si>
    <t>Accumulated Depreciation Motor vehicle</t>
  </si>
  <si>
    <t>05.07.01100</t>
  </si>
  <si>
    <t>Motor vehicle (bus, truck &amp; mass transit coach)</t>
  </si>
  <si>
    <t>05.06.01200</t>
  </si>
  <si>
    <t>Accumulated Depreciation Motor vehicle (bus, truck &amp; mass transit coach)</t>
  </si>
  <si>
    <t>05.07.01200</t>
  </si>
  <si>
    <t>Tools &amp; Equipments</t>
  </si>
  <si>
    <t>05.06.01300</t>
  </si>
  <si>
    <t>Accumulated Depreciation Tools &amp; Equipments</t>
  </si>
  <si>
    <t>05.07.01300</t>
  </si>
  <si>
    <t>Office Equipment</t>
  </si>
  <si>
    <t>05.06.01400</t>
  </si>
  <si>
    <t>Accumulated Depreciation Office Equipment</t>
  </si>
  <si>
    <t>05.07.01400</t>
  </si>
  <si>
    <t>Medical equipments</t>
  </si>
  <si>
    <t>05.06.01500</t>
  </si>
  <si>
    <t>Accumulated Depreciation Medical equipments</t>
  </si>
  <si>
    <t>05.07.01500</t>
  </si>
  <si>
    <t>Household equipments</t>
  </si>
  <si>
    <t>05.06.01600</t>
  </si>
  <si>
    <t>Accumulated Depreciation Household equipments</t>
  </si>
  <si>
    <t>05.07.01600</t>
  </si>
  <si>
    <t xml:space="preserve">Computer hardware </t>
  </si>
  <si>
    <t>05.06.01700</t>
  </si>
  <si>
    <t xml:space="preserve">Accumulated Depreciation Computer hardware </t>
  </si>
  <si>
    <t>05.07.01700</t>
  </si>
  <si>
    <t xml:space="preserve">Office fixtures </t>
  </si>
  <si>
    <t>05.06.01800</t>
  </si>
  <si>
    <t xml:space="preserve">Accumulated Depreciation Office fixtures </t>
  </si>
  <si>
    <t>05.07.01800</t>
  </si>
  <si>
    <t>Furniture and fittings</t>
  </si>
  <si>
    <t>05.06.01900</t>
  </si>
  <si>
    <t>Accumulated Depreciation Furniture and fittings</t>
  </si>
  <si>
    <t>05.07.01900</t>
  </si>
  <si>
    <t>Asset under construction</t>
  </si>
  <si>
    <t>05.06.02000</t>
  </si>
  <si>
    <t>Accumulated Depreciation Capital Work in Progress/ Asset under construction</t>
  </si>
  <si>
    <t>05.07.02000</t>
  </si>
  <si>
    <t>Capital Work in Progress</t>
  </si>
  <si>
    <t>05.06.02100</t>
  </si>
  <si>
    <t>Accumulated Depreciation Agricultural Plantations</t>
  </si>
  <si>
    <t>05.07.02100</t>
  </si>
  <si>
    <t>Agricultural Plantations ( Bearers Plants)</t>
  </si>
  <si>
    <t>05.06.02200</t>
  </si>
  <si>
    <t>Accumulated Depreciation Biological Assets (poultry,fishery &amp; other livestock etc)</t>
  </si>
  <si>
    <t>05.07.02200</t>
  </si>
  <si>
    <t>Biological Assets (poultry, fisheries &amp; other livestock etc)</t>
  </si>
  <si>
    <t>05.06.02300</t>
  </si>
  <si>
    <t>Accumulated Depreciation Other plant, properties and equipments</t>
  </si>
  <si>
    <t>05.07.02300</t>
  </si>
  <si>
    <t>Petroleum Development cost</t>
  </si>
  <si>
    <t>05.06.02400</t>
  </si>
  <si>
    <t>Distribution networks assets</t>
  </si>
  <si>
    <t>05.06.02500</t>
  </si>
  <si>
    <t>Leasehold improvement</t>
  </si>
  <si>
    <t>05.06.02600</t>
  </si>
  <si>
    <t>Other plant, properties and equipments</t>
  </si>
  <si>
    <t>05.06.02700</t>
  </si>
  <si>
    <t>Total Current Assets</t>
  </si>
  <si>
    <t xml:space="preserve">TOTAL </t>
  </si>
  <si>
    <t>REV</t>
  </si>
  <si>
    <t>filling_year</t>
  </si>
  <si>
    <t>tax_type</t>
  </si>
  <si>
    <t>Other Receivables</t>
  </si>
  <si>
    <t>cit_type</t>
  </si>
  <si>
    <t>REGULAR</t>
  </si>
  <si>
    <t>Please Enter Year Of Assessment</t>
  </si>
  <si>
    <r>
      <t>Amortisation of intangible assets</t>
    </r>
    <r>
      <rPr>
        <sz val="18"/>
        <color theme="0"/>
        <rFont val="Arial Rounded MT Bold"/>
        <family val="2"/>
      </rPr>
      <t>X</t>
    </r>
  </si>
  <si>
    <r>
      <t>Unrealized foreign exchange gain</t>
    </r>
    <r>
      <rPr>
        <sz val="18"/>
        <color theme="0"/>
        <rFont val="Arial Rounded MT Bold"/>
        <family val="2"/>
      </rPr>
      <t>X</t>
    </r>
  </si>
  <si>
    <t xml:space="preserve">Other current assets </t>
  </si>
  <si>
    <r>
      <rPr>
        <b/>
        <sz val="22"/>
        <color rgb="FFFF0000"/>
        <rFont val="Arial Rounded MT Bold"/>
        <family val="2"/>
      </rPr>
      <t xml:space="preserve">NOTE: </t>
    </r>
    <r>
      <rPr>
        <sz val="22"/>
        <color rgb="FF000000"/>
        <rFont val="Arial Rounded MT Bold"/>
        <family val="2"/>
      </rPr>
      <t>This section is to be populated if the taxpayer has disallowable expenses under the ADD BACK and deductions of non taxable items under the deductions section and the system will do the rest of the computation of tax liabilities.</t>
    </r>
  </si>
  <si>
    <t>Comprehensive User Guide for Filing Income Tax (IT) on the NRS Self-Service Portal</t>
  </si>
  <si>
    <t>Step 1: Login and Access to Filing Module</t>
  </si>
  <si>
    <t>This template is mandatory and serves as the basis for tax computation by the system.</t>
  </si>
  <si>
    <t>Step 2: Completion of the Revenue Section</t>
  </si>
  <si>
    <t>4. Open the downloaded IT Excel template.</t>
  </si>
  <si>
    <t>7. Enter revenue figures applicable to that sector.</t>
  </si>
  <si>
    <t>Ensure that all revenue declared aligns with the company’s financial statements.</t>
  </si>
  <si>
    <t>Step 3: Completion of Cost of Sales / Direct Costs</t>
  </si>
  <si>
    <t>(a) Opening Inventory</t>
  </si>
  <si>
    <t>11. Enter opening inventory values for:</t>
  </si>
  <si>
    <t>Work-in-progress</t>
  </si>
  <si>
    <t>(as applicable to your business)</t>
  </si>
  <si>
    <t>(b) Purchases</t>
  </si>
  <si>
    <t>Local purchases</t>
  </si>
  <si>
    <t>Import purchases</t>
  </si>
  <si>
    <t>Purchase returns (if any)</t>
  </si>
  <si>
    <t>(c) Direct Costs</t>
  </si>
  <si>
    <t>(d) Factory Overheads</t>
  </si>
  <si>
    <t>(e) Closing Inventory</t>
  </si>
  <si>
    <t>Step 4: Other Income and Administrative Expenses</t>
  </si>
  <si>
    <t>This guide provides a detailed walkthrough for taxpayers on how to successfully file their Income Tax (IT) returns using the NRS Self-Service Portal. Taxpayers are advised to follow each step carefully to ensure accuracy, completeness, and successful submission.</t>
  </si>
  <si>
    <t>1. Log in to the NRS Self-Service Portal using your registered credentials.</t>
  </si>
  <si>
    <t>2. From your dashboard, click on “File Now”.</t>
  </si>
  <si>
    <t>3. Download the IT Excel Template provided on the portal.</t>
  </si>
  <si>
    <t>5. Navigate to the Revenue section.</t>
  </si>
  <si>
    <t>9. Proceed to the Cost of Sales / Direct Costs section.</t>
  </si>
  <si>
    <t>Once all components above are completed, the template will automatically compute the Cost of Sales / Direct Costs for the period.</t>
  </si>
  <si>
    <t>Step 5: Tax, Comprehensive Income, and Retained Earnings</t>
  </si>
  <si>
    <t>Step 6: Statement of Changes in Equity</t>
  </si>
  <si>
    <t>23. Complete all relevant line items as provided in the template.</t>
  </si>
  <si>
    <t>Ensure consistency with retained earnings and equity balances in the financial statements.</t>
  </si>
  <si>
    <t>Step 7: Statement of Financial Position</t>
  </si>
  <si>
    <t>Assets</t>
  </si>
  <si>
    <t>Liabilities</t>
  </si>
  <si>
    <t>All balances should agree with the audited or management accounts submitted with the return.</t>
  </si>
  <si>
    <t>Step 8: Profit Adjustments</t>
  </si>
  <si>
    <t>27. Complete all applicable adjustment items in line with tax laws and allowable deductions.</t>
  </si>
  <si>
    <t>Step 9: Validation, Upload, and Tax Computation</t>
  </si>
  <si>
    <t>28. Confirm that all required sections have been completed.</t>
  </si>
  <si>
    <t>30. Upload the completed Excel template on the portal.</t>
  </si>
  <si>
    <t>Step 10: Review, Declaration, and Submission</t>
  </si>
  <si>
    <t>33. If the computation is correct:</t>
  </si>
  <si>
    <t>34. If the computation is incorrect:</t>
  </si>
  <si>
    <t>Return to the Excel template,</t>
  </si>
  <si>
    <t>Make the necessary corrections,</t>
  </si>
  <si>
    <t>Re-upload the template for re-computation before final submission.</t>
  </si>
  <si>
    <t>Important Notes</t>
  </si>
  <si>
    <t>Ensure all entries are accurate and consistent with your financial records.</t>
  </si>
  <si>
    <t>Incomplete sections may prevent successful submission.</t>
  </si>
  <si>
    <t>Final submission confirms the taxpayer’s declaration and responsibility for the information provided.</t>
  </si>
  <si>
    <t>16. Proceed to Other Income and enter all applicable items.</t>
  </si>
  <si>
    <t>17. Complete the Administrative Expenses section fully.</t>
  </si>
  <si>
    <t>18. Where non-taxable income is reported under other income, you must:</t>
  </si>
  <si>
    <t>Provide full details of expenses directly attributable to that non-taxable income, as required by tax regulations.</t>
  </si>
  <si>
    <t>19. Enter details of Tax Paid or Tax Payable for the period.</t>
  </si>
  <si>
    <t>20. Complete the Other Comprehensive Income section (if applicable).</t>
  </si>
  <si>
    <t>21. Enter the Retained Profit Brought Forward</t>
  </si>
  <si>
    <t>22. Proceed to the Statement of Changes in Equity.</t>
  </si>
  <si>
    <t>24. Navigate to the Statement of Financial Position.</t>
  </si>
  <si>
    <t>26. Proceed to the Profit Adjustment section.</t>
  </si>
  <si>
    <t>29. Ensure the progress bar shows 100% completion.</t>
  </si>
  <si>
    <t>31. Allow the system to automatically compute your tax liabilities.</t>
  </si>
  <si>
    <t>32. Carefully preview the computed tax liabilities.</t>
  </si>
  <si>
    <t>Proceed to declare and submit your return.</t>
  </si>
  <si>
    <t>10. Complete the following components by expanding each line item:</t>
  </si>
  <si>
    <t>12. Expand Total Purchases and enter:</t>
  </si>
  <si>
    <t>25. Expand each line item and enter values as applicable, covering:</t>
  </si>
  <si>
    <t xml:space="preserve">Who Should Use this Form? </t>
  </si>
  <si>
    <t xml:space="preserve"> This form may be filled by a Company, Trust, NGO,or any entity other than a partnership firm having income from business or profession. </t>
  </si>
  <si>
    <t>Capital Repaid/Withdrawn</t>
  </si>
  <si>
    <t>Expenses of Capital Nature</t>
  </si>
  <si>
    <t>Expenditure on assets not used for the purpose of trade</t>
  </si>
  <si>
    <t>Sum recoverable under an insurance or contract of indemnity</t>
  </si>
  <si>
    <t>Taxes on Profit or Incomes</t>
  </si>
  <si>
    <t>Payment to any unapproved retirement fund or scheme under the Pension Reform Act.</t>
  </si>
  <si>
    <t xml:space="preserve"> Any sum reserved out of profits subject to the provisions of section 20(1)(h) of this Act</t>
  </si>
  <si>
    <t>Any payment to a related party that contravenes the Transfer Pricing Regulations.</t>
  </si>
  <si>
    <t>Any expense incurred in deriving an income that is exempt from income tax</t>
  </si>
  <si>
    <t>Any expense allowable as a deduction in determining chargeable gains</t>
  </si>
  <si>
    <t>Penalty or fine imposed under any law</t>
  </si>
  <si>
    <t>Expenses liable to VAT or import duties but not charged or paid</t>
  </si>
  <si>
    <t>Compensating payments in regulated securities lending that qualify as dividends or interest under this Act</t>
  </si>
  <si>
    <t>Unrealised Gains</t>
  </si>
  <si>
    <t>Unrealised Foreign Exchange Loss</t>
  </si>
  <si>
    <t>ACCOUNTING YEAR</t>
  </si>
  <si>
    <t xml:space="preserve"> Provide Details Of Your Cost Of Goods Sold Or Your Direct Cost As The Case May Be.</t>
  </si>
  <si>
    <t>Enter the Sector Specific To Your Business &amp; Fill In Your Revenue</t>
  </si>
  <si>
    <t>Cash at Bank</t>
  </si>
  <si>
    <t>Cash in hand</t>
  </si>
  <si>
    <t>Back to Income statement</t>
  </si>
  <si>
    <t>REVENUE TOTAL</t>
  </si>
  <si>
    <t>OTHER INCOME</t>
  </si>
  <si>
    <t>Revaluation reserve</t>
  </si>
  <si>
    <t>Total Current Liabilities</t>
  </si>
  <si>
    <t>Total Assets</t>
  </si>
  <si>
    <t>Otherreserves</t>
  </si>
  <si>
    <t xml:space="preserve">6. Identify your sector </t>
  </si>
  <si>
    <t>8. Where the company earns revenue from more than one sector, complete all relevant sector tabs accordingly.</t>
  </si>
  <si>
    <t>13.Complete all applicable direct expense items related to production or service delivery.</t>
  </si>
  <si>
    <t>14. Enter all applicable overhead costs.</t>
  </si>
  <si>
    <t>15. Enterl Closing Inventory and enter the relevant closing inventory balances.</t>
  </si>
  <si>
    <t>Other Income (CLICK TO EXPAND)</t>
  </si>
  <si>
    <t>Administrative Expenses (CLICK TO EXPAND)</t>
  </si>
  <si>
    <t>V2</t>
  </si>
  <si>
    <t>version</t>
  </si>
  <si>
    <t>Lease Income-Finance</t>
  </si>
  <si>
    <t>Dividend Income</t>
  </si>
  <si>
    <t>Other investment income</t>
  </si>
  <si>
    <t>Other Current Liabilities</t>
  </si>
  <si>
    <t>Share Premium</t>
  </si>
  <si>
    <t>Revaluation Surplus</t>
  </si>
  <si>
    <t>DIGITAL AND VIRTUAL ASSETS</t>
  </si>
  <si>
    <t>FACTORY OVERHEADS</t>
  </si>
  <si>
    <t>Statement of Financial Position</t>
  </si>
  <si>
    <t>Statement Of Profit or Loss Account and Other Comprehensive Income for the year</t>
  </si>
  <si>
    <t>Profit or Loss Account and Other Comprehensive Income for the year</t>
  </si>
  <si>
    <t>Profit Adjustment For Year Of Assessment</t>
  </si>
  <si>
    <t>Travel Expenses</t>
  </si>
  <si>
    <r>
      <t>Revenue</t>
    </r>
    <r>
      <rPr>
        <b/>
        <sz val="18"/>
        <color rgb="FF941100"/>
        <rFont val="Arial Rounded MT Bold"/>
        <family val="2"/>
      </rPr>
      <t>xx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</si>
</sst>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00_-;\-* #,##0.00_-;_-* &quot;-&quot;??_-;_-@_-"/>
    <numFmt numFmtId="165" formatCode="0000.0000"/>
    <numFmt numFmtId="166" formatCode="0.0000"/>
    <numFmt numFmtId="167" formatCode="&quot;₦&quot;#,##0.00"/>
  </numFmts>
  <fonts count="72" x14ac:knownFonts="1">
    <font>
      <sz val="11"/>
      <color theme="1"/>
      <name val="Calibri"/>
      <family val="2"/>
      <charset val="1"/>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8"/>
      <color rgb="FF000000"/>
      <name val="Calibri"/>
      <family val="2"/>
    </font>
    <font>
      <sz val="12"/>
      <color rgb="FF000000"/>
      <name val="Aptos Narrow"/>
    </font>
    <font>
      <sz val="14"/>
      <color rgb="FF000000"/>
      <name val="Tahoma"/>
      <family val="2"/>
    </font>
    <font>
      <sz val="14"/>
      <color rgb="FF231F20"/>
      <name val="Tahoma"/>
      <family val="2"/>
    </font>
    <font>
      <sz val="20"/>
      <color rgb="FFFFFFFF"/>
      <name val="Arial Rounded MT Bold"/>
      <family val="2"/>
    </font>
    <font>
      <sz val="12"/>
      <color rgb="FF000000"/>
      <name val="Arial Rounded MT Bold"/>
      <family val="2"/>
    </font>
    <font>
      <b/>
      <sz val="26"/>
      <color rgb="FF000000"/>
      <name val="Arial Rounded MT Bold"/>
      <family val="2"/>
    </font>
    <font>
      <sz val="18"/>
      <color rgb="FF000000"/>
      <name val="Calibri"/>
      <family val="2"/>
    </font>
    <font>
      <b/>
      <sz val="18"/>
      <color rgb="FF000000"/>
      <name val="Calibri"/>
      <family val="2"/>
    </font>
    <font>
      <b/>
      <sz val="26"/>
      <color rgb="FFFFFFFF"/>
      <name val="Arial Rounded MT Bold"/>
      <family val="2"/>
    </font>
    <font>
      <sz val="20"/>
      <color rgb="FF000000"/>
      <name val="Arial Rounded MT Bold"/>
      <family val="2"/>
    </font>
    <font>
      <b/>
      <sz val="18"/>
      <color rgb="FFFFFFFF"/>
      <name val="Arial Rounded MT Bold"/>
      <family val="2"/>
    </font>
    <font>
      <b/>
      <sz val="18"/>
      <color rgb="FF000000"/>
      <name val="Arial Rounded MT Bold"/>
      <family val="2"/>
    </font>
    <font>
      <b/>
      <sz val="28"/>
      <color rgb="FFFFFFFF"/>
      <name val="Arial Rounded MT Bold"/>
      <family val="2"/>
    </font>
    <font>
      <sz val="24"/>
      <color rgb="FF000000"/>
      <name val="Arial Rounded MT Bold"/>
      <family val="2"/>
    </font>
    <font>
      <sz val="16"/>
      <color rgb="FF000000"/>
      <name val="Arial Rounded MT Bold"/>
      <family val="2"/>
    </font>
    <font>
      <sz val="18"/>
      <name val="Calibri"/>
      <family val="2"/>
    </font>
    <font>
      <sz val="18"/>
      <color rgb="FF000000"/>
      <name val="Arial Rounded MT Bold"/>
      <family val="2"/>
    </font>
    <font>
      <sz val="26"/>
      <color rgb="FFFFFFFF"/>
      <name val="Arial Rounded MT Bold"/>
      <family val="2"/>
    </font>
    <font>
      <sz val="20"/>
      <name val="Calibri"/>
      <family val="2"/>
    </font>
    <font>
      <sz val="22"/>
      <name val="Calibri"/>
      <family val="2"/>
    </font>
    <font>
      <sz val="11"/>
      <color rgb="FF000000"/>
      <name val="Aptos Narrow"/>
    </font>
    <font>
      <sz val="18"/>
      <name val="Calibri"/>
      <family val="2"/>
    </font>
    <font>
      <b/>
      <sz val="18"/>
      <name val="Calibri"/>
      <family val="2"/>
    </font>
    <font>
      <sz val="12"/>
      <name val="Aptos Narrow"/>
    </font>
    <font>
      <b/>
      <sz val="36"/>
      <color rgb="FFFFFFFF"/>
      <name val="Arial Rounded MT Bold"/>
      <family val="2"/>
    </font>
    <font>
      <sz val="14"/>
      <color theme="1"/>
      <name val="Calibri"/>
      <family val="2"/>
    </font>
    <font>
      <sz val="20"/>
      <color rgb="FF000000"/>
      <name val="Calibri"/>
      <family val="2"/>
    </font>
    <font>
      <b/>
      <sz val="24"/>
      <color rgb="FF000000"/>
      <name val="Arial Rounded MT Bold"/>
      <family val="2"/>
    </font>
    <font>
      <sz val="22"/>
      <color rgb="FFFFFFFF"/>
      <name val="Arial Rounded MT Bold"/>
      <family val="2"/>
    </font>
    <font>
      <sz val="24"/>
      <color rgb="FFFFFFFF"/>
      <name val="Arial Rounded MT Bold"/>
      <family val="2"/>
    </font>
    <font>
      <sz val="28"/>
      <color rgb="FFFFFFFF"/>
      <name val="Arial Rounded MT Bold"/>
      <family val="2"/>
    </font>
    <font>
      <sz val="28"/>
      <color rgb="FF000000"/>
      <name val="Arial Rounded MT Bold"/>
      <family val="2"/>
    </font>
    <font>
      <sz val="11"/>
      <color theme="1"/>
      <name val="Calibri"/>
      <family val="2"/>
      <charset val="1"/>
      <scheme val="minor"/>
    </font>
    <font>
      <sz val="11"/>
      <name val="Calibri"/>
      <family val="2"/>
    </font>
    <font>
      <sz val="16"/>
      <color theme="0"/>
      <name val="Calibri"/>
      <family val="2"/>
    </font>
    <font>
      <b/>
      <sz val="11"/>
      <color theme="0"/>
      <name val="Calibri"/>
      <family val="2"/>
    </font>
    <font>
      <b/>
      <sz val="20"/>
      <color rgb="FF000000"/>
      <name val="Arial Rounded MT Bold"/>
      <family val="2"/>
    </font>
    <font>
      <b/>
      <sz val="22"/>
      <color rgb="FFFFFFFF"/>
      <name val="Arial Rounded MT Bold"/>
      <family val="2"/>
    </font>
    <font>
      <sz val="18"/>
      <color indexed="8"/>
      <name val="Arial Rounded MT Bold"/>
      <family val="2"/>
    </font>
    <font>
      <b/>
      <sz val="16"/>
      <color rgb="FF000000"/>
      <name val="Arial Rounded MT Bold"/>
      <family val="2"/>
    </font>
    <font>
      <sz val="12"/>
      <color rgb="FFCE9178"/>
      <name val="Arial Rounded MT Bold"/>
      <family val="2"/>
    </font>
    <font>
      <b/>
      <sz val="18"/>
      <color theme="0" tint="-4.9989318521683403E-2"/>
      <name val="Arial Rounded MT Bold"/>
      <family val="2"/>
    </font>
    <font>
      <b/>
      <sz val="24"/>
      <color rgb="FFFFFFFF"/>
      <name val="Arial Rounded MT Bold"/>
      <family val="2"/>
    </font>
    <font>
      <b/>
      <sz val="24"/>
      <name val="Arial Rounded MT Bold"/>
      <family val="2"/>
    </font>
    <font>
      <sz val="18"/>
      <color rgb="FF231F20"/>
      <name val="Arial Rounded MT Bold"/>
      <family val="2"/>
    </font>
    <font>
      <sz val="18"/>
      <color theme="0"/>
      <name val="Arial Rounded MT Bold"/>
      <family val="2"/>
    </font>
    <font>
      <b/>
      <sz val="18"/>
      <name val="Arial Rounded MT Bold"/>
      <family val="2"/>
    </font>
    <font>
      <sz val="18"/>
      <name val="Arial Rounded MT Bold"/>
      <family val="2"/>
    </font>
    <font>
      <b/>
      <sz val="20"/>
      <color rgb="FFFF0000"/>
      <name val="Arial Rounded MT Bold"/>
      <family val="2"/>
    </font>
    <font>
      <b/>
      <sz val="24"/>
      <color indexed="8"/>
      <name val="Arial Rounded MT Bold"/>
      <family val="2"/>
    </font>
    <font>
      <b/>
      <sz val="16"/>
      <color theme="1"/>
      <name val="Arial Rounded MT Bold"/>
      <family val="2"/>
    </font>
    <font>
      <b/>
      <sz val="18"/>
      <color theme="1"/>
      <name val="Arial Rounded MT Bold"/>
      <family val="2"/>
    </font>
    <font>
      <sz val="18"/>
      <color rgb="FFFFFFFF"/>
      <name val="Arial Rounded MT Bold"/>
      <family val="2"/>
    </font>
    <font>
      <sz val="11"/>
      <color theme="1"/>
      <name val="Arial Rounded MT Bold"/>
      <family val="2"/>
    </font>
    <font>
      <b/>
      <sz val="20"/>
      <name val="Arial Rounded MT Bold"/>
      <family val="2"/>
    </font>
    <font>
      <sz val="22"/>
      <color rgb="FF000000"/>
      <name val="Arial Rounded MT Bold"/>
      <family val="2"/>
    </font>
    <font>
      <b/>
      <sz val="22"/>
      <color rgb="FFFF0000"/>
      <name val="Arial Rounded MT Bold"/>
      <family val="2"/>
    </font>
    <font>
      <b/>
      <sz val="20"/>
      <color indexed="8"/>
      <name val="Arial Rounded MT Bold"/>
      <family val="2"/>
    </font>
    <font>
      <sz val="18"/>
      <name val="Arial"/>
      <family val="2"/>
    </font>
    <font>
      <b/>
      <sz val="24"/>
      <color theme="0"/>
      <name val="Arial Rounded MT Bold"/>
      <family val="2"/>
    </font>
    <font>
      <u/>
      <sz val="11"/>
      <color theme="10"/>
      <name val="Calibri"/>
      <family val="2"/>
      <charset val="1"/>
      <scheme val="minor"/>
    </font>
    <font>
      <b/>
      <sz val="20"/>
      <color theme="0"/>
      <name val="Arial Rounded MT Bold"/>
      <family val="2"/>
    </font>
    <font>
      <b/>
      <sz val="28"/>
      <color rgb="FF000000"/>
      <name val="Arial Rounded MT Bold"/>
      <family val="2"/>
    </font>
    <font>
      <b/>
      <sz val="18"/>
      <color rgb="FF941100"/>
      <name val="Arial Rounded MT Bold"/>
      <family val="2"/>
    </font>
  </fonts>
  <fills count="13">
    <fill>
      <patternFill patternType="none"/>
    </fill>
    <fill>
      <patternFill patternType="gray125"/>
    </fill>
    <fill>
      <patternFill patternType="solid">
        <fgColor rgb="FF941100"/>
        <bgColor indexed="64"/>
      </patternFill>
    </fill>
    <fill>
      <patternFill patternType="solid">
        <fgColor rgb="FFF2F2F2"/>
        <bgColor indexed="64"/>
      </patternFill>
    </fill>
    <fill>
      <patternFill patternType="solid">
        <fgColor rgb="FFFFFFFF"/>
        <bgColor indexed="64"/>
      </patternFill>
    </fill>
    <fill>
      <patternFill patternType="solid">
        <fgColor rgb="FFFAE2D5"/>
        <bgColor indexed="64"/>
      </patternFill>
    </fill>
    <fill>
      <patternFill patternType="solid">
        <fgColor rgb="FFBFBFBF"/>
        <bgColor indexed="64"/>
      </patternFill>
    </fill>
    <fill>
      <patternFill patternType="solid">
        <fgColor theme="0"/>
        <bgColor indexed="64"/>
      </patternFill>
    </fill>
    <fill>
      <patternFill patternType="solid">
        <fgColor theme="0" tint="-4.9989318521683403E-2"/>
        <bgColor indexed="64"/>
      </patternFill>
    </fill>
    <fill>
      <patternFill patternType="solid">
        <fgColor rgb="FFD8D8D8"/>
        <bgColor indexed="64"/>
      </patternFill>
    </fill>
    <fill>
      <patternFill patternType="solid">
        <fgColor rgb="FF941100"/>
        <bgColor indexed="34"/>
      </patternFill>
    </fill>
    <fill>
      <patternFill patternType="solid">
        <fgColor theme="0" tint="-0.14999847407452621"/>
        <bgColor indexed="64"/>
      </patternFill>
    </fill>
    <fill>
      <patternFill patternType="solid">
        <fgColor theme="0" tint="-0.249977111117893"/>
        <bgColor indexed="64"/>
      </patternFill>
    </fill>
  </fills>
  <borders count="5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rgb="FFF2F2F2"/>
      </top>
      <bottom style="thin">
        <color rgb="FFF2F2F2"/>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rgb="FFFFFFFF"/>
      </bottom>
      <diagonal/>
    </border>
    <border>
      <left style="thin">
        <color indexed="64"/>
      </left>
      <right/>
      <top style="thin">
        <color rgb="FFFFFFFF"/>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right/>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8"/>
      </top>
      <bottom style="thin">
        <color indexed="8"/>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thin">
        <color indexed="64"/>
      </left>
      <right/>
      <top style="medium">
        <color indexed="64"/>
      </top>
      <bottom style="thin">
        <color rgb="FFF2F2F2"/>
      </bottom>
      <diagonal/>
    </border>
    <border>
      <left/>
      <right style="thin">
        <color indexed="64"/>
      </right>
      <top style="medium">
        <color indexed="64"/>
      </top>
      <bottom style="thin">
        <color rgb="FFF2F2F2"/>
      </bottom>
      <diagonal/>
    </border>
    <border>
      <left/>
      <right style="thin">
        <color indexed="64"/>
      </right>
      <top style="thin">
        <color rgb="FFF2F2F2"/>
      </top>
      <bottom style="thin">
        <color rgb="FFF2F2F2"/>
      </bottom>
      <diagonal/>
    </border>
    <border>
      <left/>
      <right style="thin">
        <color indexed="64"/>
      </right>
      <top style="thin">
        <color indexed="64"/>
      </top>
      <bottom style="thin">
        <color rgb="FFFFFFFF"/>
      </bottom>
      <diagonal/>
    </border>
    <border>
      <left/>
      <right style="thin">
        <color indexed="64"/>
      </right>
      <top style="thin">
        <color rgb="FFFFFFFF"/>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medium">
        <color indexed="64"/>
      </left>
      <right/>
      <top style="thin">
        <color indexed="64"/>
      </top>
      <bottom/>
      <diagonal/>
    </border>
  </borders>
  <cellStyleXfs count="11">
    <xf numFmtId="0" fontId="0" fillId="0" borderId="0"/>
    <xf numFmtId="164" fontId="8" fillId="0" borderId="0">
      <protection locked="0"/>
    </xf>
    <xf numFmtId="0" fontId="28" fillId="0" borderId="0">
      <protection locked="0"/>
    </xf>
    <xf numFmtId="0" fontId="31" fillId="0" borderId="0">
      <alignment vertical="center"/>
    </xf>
    <xf numFmtId="0" fontId="6" fillId="0" borderId="0"/>
    <xf numFmtId="9" fontId="8" fillId="0" borderId="0">
      <alignment vertical="top"/>
      <protection locked="0"/>
    </xf>
    <xf numFmtId="0" fontId="5" fillId="0" borderId="0"/>
    <xf numFmtId="9" fontId="5" fillId="0" borderId="0" applyFont="0" applyFill="0" applyBorder="0" applyAlignment="0" applyProtection="0"/>
    <xf numFmtId="43" fontId="40" fillId="0" borderId="0" applyFont="0" applyFill="0" applyBorder="0" applyAlignment="0" applyProtection="0"/>
    <xf numFmtId="0" fontId="41" fillId="0" borderId="0">
      <alignment vertical="center"/>
    </xf>
    <xf numFmtId="0" fontId="68" fillId="0" borderId="0" applyNumberFormat="0" applyFill="0" applyBorder="0" applyAlignment="0" applyProtection="0"/>
  </cellStyleXfs>
  <cellXfs count="338">
    <xf numFmtId="0" fontId="0" fillId="0" borderId="0" xfId="0"/>
    <xf numFmtId="0" fontId="9" fillId="0" borderId="2" xfId="0" applyFont="1" applyBorder="1"/>
    <xf numFmtId="0" fontId="10" fillId="0" borderId="2" xfId="0" applyFont="1" applyBorder="1" applyAlignment="1">
      <alignment horizontal="left" vertical="top" wrapText="1"/>
    </xf>
    <xf numFmtId="0" fontId="11" fillId="4" borderId="18"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13" fillId="4" borderId="19" xfId="0" applyFont="1" applyFill="1" applyBorder="1" applyAlignment="1">
      <alignment horizontal="left" vertical="center"/>
    </xf>
    <xf numFmtId="0" fontId="18" fillId="2" borderId="29" xfId="0" applyFont="1" applyFill="1" applyBorder="1" applyAlignment="1" applyProtection="1">
      <alignment horizontal="center" vertical="center"/>
      <protection hidden="1"/>
    </xf>
    <xf numFmtId="167" fontId="18" fillId="2" borderId="22" xfId="0" applyNumberFormat="1" applyFont="1" applyFill="1" applyBorder="1" applyAlignment="1" applyProtection="1">
      <alignment horizontal="center" vertical="center"/>
      <protection hidden="1"/>
    </xf>
    <xf numFmtId="165" fontId="9" fillId="0" borderId="2" xfId="0" quotePrefix="1" applyNumberFormat="1" applyFont="1" applyBorder="1" applyAlignment="1">
      <alignment horizontal="center" vertical="center"/>
    </xf>
    <xf numFmtId="0" fontId="0" fillId="7" borderId="0" xfId="0" applyFill="1"/>
    <xf numFmtId="0" fontId="11" fillId="4" borderId="0" xfId="0" applyFont="1" applyFill="1" applyAlignment="1">
      <alignment horizontal="left" vertical="center" wrapText="1" indent="3"/>
    </xf>
    <xf numFmtId="4" fontId="11" fillId="4" borderId="0" xfId="0" applyNumberFormat="1" applyFont="1" applyFill="1" applyAlignment="1">
      <alignment horizontal="left" vertical="center" wrapText="1" indent="2"/>
    </xf>
    <xf numFmtId="4" fontId="11" fillId="4" borderId="19" xfId="0" applyNumberFormat="1" applyFont="1" applyFill="1" applyBorder="1" applyAlignment="1">
      <alignment horizontal="left" vertical="center" wrapText="1" indent="2"/>
    </xf>
    <xf numFmtId="0" fontId="7" fillId="4" borderId="0" xfId="0" applyFont="1" applyFill="1" applyAlignment="1">
      <alignment horizontal="left" vertical="center" wrapText="1" indent="3"/>
    </xf>
    <xf numFmtId="4" fontId="7" fillId="4" borderId="0" xfId="0" applyNumberFormat="1" applyFont="1" applyFill="1" applyAlignment="1">
      <alignment horizontal="left" vertical="center" wrapText="1" indent="2"/>
    </xf>
    <xf numFmtId="4" fontId="7" fillId="4" borderId="19" xfId="0" applyNumberFormat="1" applyFont="1" applyFill="1" applyBorder="1" applyAlignment="1">
      <alignment horizontal="center" vertical="center" wrapText="1"/>
    </xf>
    <xf numFmtId="0" fontId="9" fillId="4" borderId="2" xfId="0" applyFont="1" applyFill="1" applyBorder="1"/>
    <xf numFmtId="0" fontId="11" fillId="4" borderId="18" xfId="0" applyFont="1" applyFill="1" applyBorder="1" applyAlignment="1">
      <alignment horizontal="left" vertical="center" wrapText="1" indent="3"/>
    </xf>
    <xf numFmtId="0" fontId="11" fillId="4" borderId="0" xfId="0" applyFont="1" applyFill="1" applyAlignment="1">
      <alignment horizontal="left" vertical="center" wrapText="1" indent="2"/>
    </xf>
    <xf numFmtId="0" fontId="11" fillId="4" borderId="19" xfId="0" applyFont="1" applyFill="1" applyBorder="1" applyAlignment="1">
      <alignment horizontal="left" vertical="center" wrapText="1" indent="2"/>
    </xf>
    <xf numFmtId="0" fontId="22" fillId="4" borderId="18" xfId="0" applyFont="1" applyFill="1" applyBorder="1" applyAlignment="1">
      <alignment horizontal="center" vertical="center" wrapText="1"/>
    </xf>
    <xf numFmtId="0" fontId="22" fillId="4" borderId="0" xfId="0" applyFont="1" applyFill="1" applyAlignment="1">
      <alignment horizontal="center" vertical="center" wrapText="1"/>
    </xf>
    <xf numFmtId="0" fontId="22" fillId="4" borderId="19" xfId="0" applyFont="1" applyFill="1" applyBorder="1" applyAlignment="1">
      <alignment horizontal="center" vertical="center" wrapText="1"/>
    </xf>
    <xf numFmtId="0" fontId="0" fillId="8" borderId="0" xfId="0" applyFill="1"/>
    <xf numFmtId="0" fontId="14" fillId="9" borderId="0" xfId="2" applyFont="1" applyFill="1" applyProtection="1"/>
    <xf numFmtId="0" fontId="20" fillId="10" borderId="40" xfId="2" applyFont="1" applyFill="1" applyBorder="1" applyAlignment="1" applyProtection="1">
      <alignment horizontal="center" vertical="center"/>
    </xf>
    <xf numFmtId="0" fontId="14" fillId="9" borderId="0" xfId="2" applyFont="1" applyFill="1" applyAlignment="1" applyProtection="1">
      <alignment vertical="center"/>
    </xf>
    <xf numFmtId="0" fontId="30" fillId="4" borderId="31" xfId="2" applyFont="1" applyFill="1" applyBorder="1" applyAlignment="1" applyProtection="1">
      <alignment horizontal="left" indent="3"/>
    </xf>
    <xf numFmtId="0" fontId="29" fillId="9" borderId="0" xfId="2" applyFont="1" applyFill="1" applyAlignment="1" applyProtection="1">
      <alignment horizontal="left" indent="3"/>
    </xf>
    <xf numFmtId="0" fontId="8" fillId="3" borderId="0" xfId="3" applyFont="1" applyFill="1" applyAlignment="1"/>
    <xf numFmtId="0" fontId="8" fillId="3" borderId="0" xfId="3" applyFont="1" applyFill="1" applyAlignment="1">
      <alignment horizontal="center"/>
    </xf>
    <xf numFmtId="0" fontId="8" fillId="3" borderId="0" xfId="3" applyFont="1" applyFill="1">
      <alignment vertical="center"/>
    </xf>
    <xf numFmtId="0" fontId="12" fillId="3" borderId="0" xfId="3" applyFont="1" applyFill="1">
      <alignment vertical="center"/>
    </xf>
    <xf numFmtId="0" fontId="8" fillId="3" borderId="0" xfId="3" applyFont="1" applyFill="1" applyAlignment="1">
      <alignment horizontal="left" vertical="center" indent="2"/>
    </xf>
    <xf numFmtId="0" fontId="6" fillId="0" borderId="0" xfId="4"/>
    <xf numFmtId="0" fontId="6" fillId="0" borderId="0" xfId="4" applyAlignment="1">
      <alignment horizontal="center"/>
    </xf>
    <xf numFmtId="14" fontId="6" fillId="0" borderId="0" xfId="4" applyNumberFormat="1"/>
    <xf numFmtId="0" fontId="33" fillId="0" borderId="0" xfId="4" applyFont="1" applyAlignment="1">
      <alignment horizontal="center"/>
    </xf>
    <xf numFmtId="0" fontId="33" fillId="0" borderId="0" xfId="4" applyFont="1"/>
    <xf numFmtId="0" fontId="33" fillId="0" borderId="0" xfId="4" applyFont="1" applyAlignment="1">
      <alignment wrapText="1"/>
    </xf>
    <xf numFmtId="0" fontId="35" fillId="7" borderId="18" xfId="3" applyFont="1" applyFill="1" applyBorder="1" applyAlignment="1">
      <alignment horizontal="center" vertical="center"/>
    </xf>
    <xf numFmtId="0" fontId="26" fillId="0" borderId="2" xfId="0" applyFont="1" applyBorder="1" applyAlignment="1">
      <alignment horizontal="left" vertical="center" indent="2"/>
    </xf>
    <xf numFmtId="0" fontId="0" fillId="0" borderId="0" xfId="0" applyAlignment="1">
      <alignment vertical="center"/>
    </xf>
    <xf numFmtId="0" fontId="27" fillId="0" borderId="4" xfId="0" applyFont="1" applyBorder="1" applyAlignment="1">
      <alignment horizontal="left" vertical="center" indent="2"/>
    </xf>
    <xf numFmtId="0" fontId="4" fillId="0" borderId="0" xfId="4" applyFont="1"/>
    <xf numFmtId="0" fontId="3" fillId="0" borderId="0" xfId="4" applyFont="1"/>
    <xf numFmtId="0" fontId="2" fillId="0" borderId="0" xfId="4" applyFont="1"/>
    <xf numFmtId="0" fontId="41" fillId="7" borderId="0" xfId="9" applyFill="1">
      <alignment vertical="center"/>
    </xf>
    <xf numFmtId="0" fontId="41" fillId="7" borderId="15" xfId="9" applyFill="1" applyBorder="1" applyAlignment="1">
      <alignment horizontal="center" vertical="center"/>
    </xf>
    <xf numFmtId="0" fontId="41" fillId="7" borderId="16" xfId="9" applyFill="1" applyBorder="1" applyAlignment="1">
      <alignment horizontal="center" vertical="center"/>
    </xf>
    <xf numFmtId="0" fontId="41" fillId="7" borderId="17" xfId="9" applyFill="1" applyBorder="1" applyAlignment="1">
      <alignment horizontal="center" vertical="center"/>
    </xf>
    <xf numFmtId="0" fontId="41" fillId="7" borderId="18" xfId="9" applyFill="1" applyBorder="1" applyAlignment="1">
      <alignment horizontal="center" vertical="center"/>
    </xf>
    <xf numFmtId="0" fontId="41" fillId="7" borderId="0" xfId="9" applyFill="1" applyAlignment="1">
      <alignment horizontal="center" vertical="center"/>
    </xf>
    <xf numFmtId="0" fontId="41" fillId="7" borderId="19" xfId="9" applyFill="1" applyBorder="1" applyAlignment="1">
      <alignment horizontal="center" vertical="center"/>
    </xf>
    <xf numFmtId="0" fontId="41" fillId="7" borderId="18" xfId="9" applyFill="1" applyBorder="1">
      <alignment vertical="center"/>
    </xf>
    <xf numFmtId="0" fontId="41" fillId="7" borderId="19" xfId="9" applyFill="1" applyBorder="1">
      <alignment vertical="center"/>
    </xf>
    <xf numFmtId="0" fontId="43" fillId="2" borderId="2" xfId="9" applyFont="1" applyFill="1" applyBorder="1" applyAlignment="1">
      <alignment horizontal="center" vertical="center"/>
    </xf>
    <xf numFmtId="0" fontId="12" fillId="3" borderId="0" xfId="3" applyFont="1" applyFill="1" applyAlignment="1"/>
    <xf numFmtId="0" fontId="12" fillId="3" borderId="0" xfId="3" applyFont="1" applyFill="1" applyAlignment="1">
      <alignment horizontal="center"/>
    </xf>
    <xf numFmtId="0" fontId="48" fillId="0" borderId="0" xfId="0" applyFont="1"/>
    <xf numFmtId="0" fontId="16" fillId="2" borderId="48" xfId="0" applyFont="1" applyFill="1" applyBorder="1" applyAlignment="1">
      <alignment horizontal="center" vertical="center" wrapText="1"/>
    </xf>
    <xf numFmtId="4" fontId="20" fillId="2" borderId="32" xfId="0" applyNumberFormat="1" applyFont="1" applyFill="1" applyBorder="1" applyAlignment="1" applyProtection="1">
      <alignment horizontal="left" vertical="center" indent="2"/>
      <protection hidden="1"/>
    </xf>
    <xf numFmtId="0" fontId="12" fillId="7" borderId="18" xfId="3" applyFont="1" applyFill="1" applyBorder="1" applyAlignment="1"/>
    <xf numFmtId="0" fontId="50" fillId="4" borderId="13" xfId="0" applyFont="1" applyFill="1" applyBorder="1" applyAlignment="1">
      <alignment horizontal="left" vertical="center" indent="2"/>
    </xf>
    <xf numFmtId="167" fontId="45" fillId="4" borderId="17" xfId="0" applyNumberFormat="1" applyFont="1" applyFill="1" applyBorder="1" applyAlignment="1" applyProtection="1">
      <alignment horizontal="left" vertical="center" indent="2"/>
      <protection hidden="1"/>
    </xf>
    <xf numFmtId="165" fontId="47" fillId="7" borderId="5" xfId="0" quotePrefix="1" applyNumberFormat="1" applyFont="1" applyFill="1" applyBorder="1" applyAlignment="1">
      <alignment horizontal="center" vertical="center"/>
    </xf>
    <xf numFmtId="0" fontId="37" fillId="2" borderId="35" xfId="0" applyFont="1" applyFill="1" applyBorder="1" applyAlignment="1">
      <alignment horizontal="left" vertical="center" indent="6"/>
    </xf>
    <xf numFmtId="0" fontId="47" fillId="7" borderId="5" xfId="0" applyFont="1" applyFill="1" applyBorder="1" applyAlignment="1">
      <alignment horizontal="left" vertical="center" indent="2"/>
    </xf>
    <xf numFmtId="0" fontId="47" fillId="7" borderId="5" xfId="0" applyFont="1" applyFill="1" applyBorder="1" applyAlignment="1">
      <alignment horizontal="left" vertical="center" indent="6"/>
    </xf>
    <xf numFmtId="165" fontId="47" fillId="7" borderId="12" xfId="0" quotePrefix="1" applyNumberFormat="1" applyFont="1" applyFill="1" applyBorder="1" applyAlignment="1">
      <alignment horizontal="center" vertical="center"/>
    </xf>
    <xf numFmtId="0" fontId="37" fillId="2" borderId="34" xfId="0" applyFont="1" applyFill="1" applyBorder="1" applyAlignment="1">
      <alignment horizontal="left" vertical="center" indent="6"/>
    </xf>
    <xf numFmtId="0" fontId="11" fillId="4" borderId="0" xfId="0" applyFont="1" applyFill="1" applyAlignment="1">
      <alignment horizontal="center" vertical="center" wrapText="1"/>
    </xf>
    <xf numFmtId="0" fontId="11" fillId="4" borderId="19" xfId="0" applyFont="1" applyFill="1" applyBorder="1" applyAlignment="1">
      <alignment horizontal="center" vertical="center" wrapText="1"/>
    </xf>
    <xf numFmtId="0" fontId="24" fillId="4" borderId="18" xfId="0" applyFont="1" applyFill="1" applyBorder="1" applyAlignment="1">
      <alignment horizontal="center" vertical="center" wrapText="1"/>
    </xf>
    <xf numFmtId="0" fontId="24" fillId="4" borderId="0" xfId="0" applyFont="1" applyFill="1" applyAlignment="1">
      <alignment vertical="center" wrapText="1"/>
    </xf>
    <xf numFmtId="0" fontId="24" fillId="4" borderId="19" xfId="0" applyFont="1" applyFill="1" applyBorder="1" applyAlignment="1">
      <alignment vertical="center" wrapText="1"/>
    </xf>
    <xf numFmtId="0" fontId="45" fillId="2" borderId="4" xfId="0" applyFont="1" applyFill="1" applyBorder="1" applyAlignment="1">
      <alignment horizontal="center" vertical="center" wrapText="1"/>
    </xf>
    <xf numFmtId="0" fontId="45" fillId="4" borderId="8" xfId="0" applyFont="1" applyFill="1" applyBorder="1" applyAlignment="1">
      <alignment horizontal="center" vertical="center" wrapText="1"/>
    </xf>
    <xf numFmtId="0" fontId="19" fillId="7" borderId="1" xfId="0" applyFont="1" applyFill="1" applyBorder="1" applyAlignment="1">
      <alignment horizontal="center" vertical="center"/>
    </xf>
    <xf numFmtId="165" fontId="19" fillId="7" borderId="5" xfId="0" quotePrefix="1" applyNumberFormat="1" applyFont="1" applyFill="1" applyBorder="1" applyAlignment="1">
      <alignment horizontal="center" vertical="center"/>
    </xf>
    <xf numFmtId="4" fontId="19" fillId="0" borderId="4" xfId="0" applyNumberFormat="1" applyFont="1" applyBorder="1" applyAlignment="1" applyProtection="1">
      <alignment horizontal="left" vertical="center" wrapText="1" indent="2"/>
      <protection hidden="1"/>
    </xf>
    <xf numFmtId="0" fontId="19" fillId="7" borderId="5" xfId="0" applyFont="1" applyFill="1" applyBorder="1" applyAlignment="1">
      <alignment horizontal="center" vertical="center"/>
    </xf>
    <xf numFmtId="4" fontId="19" fillId="3" borderId="4" xfId="0" applyNumberFormat="1" applyFont="1" applyFill="1" applyBorder="1" applyAlignment="1" applyProtection="1">
      <alignment horizontal="left" vertical="center" wrapText="1" indent="2"/>
      <protection hidden="1"/>
    </xf>
    <xf numFmtId="166" fontId="19" fillId="7" borderId="5" xfId="1" quotePrefix="1" applyNumberFormat="1" applyFont="1" applyFill="1" applyBorder="1" applyAlignment="1" applyProtection="1">
      <alignment horizontal="center" vertical="center"/>
    </xf>
    <xf numFmtId="4" fontId="19" fillId="0" borderId="2" xfId="0" applyNumberFormat="1" applyFont="1" applyBorder="1" applyAlignment="1" applyProtection="1">
      <alignment horizontal="left" vertical="center" wrapText="1" indent="2"/>
      <protection locked="0"/>
    </xf>
    <xf numFmtId="4" fontId="19" fillId="0" borderId="2" xfId="0" applyNumberFormat="1" applyFont="1" applyBorder="1" applyAlignment="1" applyProtection="1">
      <alignment horizontal="left" vertical="center" wrapText="1"/>
      <protection locked="0"/>
    </xf>
    <xf numFmtId="166" fontId="19" fillId="7" borderId="5" xfId="1" applyNumberFormat="1" applyFont="1" applyFill="1" applyBorder="1" applyAlignment="1" applyProtection="1">
      <alignment horizontal="center" vertical="center"/>
    </xf>
    <xf numFmtId="0" fontId="19" fillId="7" borderId="12" xfId="0" applyFont="1" applyFill="1" applyBorder="1" applyAlignment="1">
      <alignment horizontal="center" vertical="center"/>
    </xf>
    <xf numFmtId="0" fontId="24" fillId="4" borderId="18" xfId="0" applyFont="1" applyFill="1" applyBorder="1" applyAlignment="1">
      <alignment vertical="center" wrapText="1"/>
    </xf>
    <xf numFmtId="0" fontId="24" fillId="4" borderId="18" xfId="0" applyFont="1" applyFill="1" applyBorder="1" applyAlignment="1" applyProtection="1">
      <alignment vertical="center" wrapText="1"/>
      <protection hidden="1"/>
    </xf>
    <xf numFmtId="0" fontId="51" fillId="4" borderId="31" xfId="2" applyFont="1" applyFill="1" applyBorder="1" applyAlignment="1" applyProtection="1">
      <alignment horizontal="left" wrapText="1" indent="3"/>
    </xf>
    <xf numFmtId="0" fontId="55" fillId="4" borderId="31" xfId="2" applyFont="1" applyFill="1" applyBorder="1" applyAlignment="1" applyProtection="1">
      <alignment horizontal="left" wrapText="1" indent="3"/>
    </xf>
    <xf numFmtId="0" fontId="54" fillId="4" borderId="31" xfId="2" applyFont="1" applyFill="1" applyBorder="1" applyAlignment="1" applyProtection="1">
      <alignment horizontal="left" wrapText="1" indent="3"/>
    </xf>
    <xf numFmtId="0" fontId="57" fillId="4" borderId="31" xfId="2" applyFont="1" applyFill="1" applyBorder="1" applyAlignment="1" applyProtection="1">
      <alignment horizontal="left" wrapText="1" indent="3"/>
    </xf>
    <xf numFmtId="0" fontId="46" fillId="4" borderId="31" xfId="2" applyFont="1" applyFill="1" applyBorder="1" applyAlignment="1" applyProtection="1">
      <alignment horizontal="left" wrapText="1" indent="3"/>
    </xf>
    <xf numFmtId="0" fontId="55" fillId="4" borderId="30" xfId="2" applyFont="1" applyFill="1" applyBorder="1" applyAlignment="1" applyProtection="1">
      <alignment horizontal="left" wrapText="1" indent="3"/>
    </xf>
    <xf numFmtId="165" fontId="19" fillId="7" borderId="2" xfId="0" quotePrefix="1" applyNumberFormat="1" applyFont="1" applyFill="1" applyBorder="1" applyAlignment="1">
      <alignment horizontal="center" vertical="center"/>
    </xf>
    <xf numFmtId="4" fontId="19" fillId="0" borderId="2" xfId="0" applyNumberFormat="1" applyFont="1" applyBorder="1" applyAlignment="1" applyProtection="1">
      <alignment horizontal="left" vertical="center" wrapText="1"/>
      <protection hidden="1"/>
    </xf>
    <xf numFmtId="0" fontId="18" fillId="2" borderId="2" xfId="0" applyFont="1" applyFill="1" applyBorder="1" applyAlignment="1">
      <alignment vertical="center"/>
    </xf>
    <xf numFmtId="0" fontId="19" fillId="7" borderId="2" xfId="0" applyFont="1" applyFill="1" applyBorder="1" applyAlignment="1">
      <alignment horizontal="center" vertical="center"/>
    </xf>
    <xf numFmtId="0" fontId="58" fillId="7" borderId="2" xfId="0" applyFont="1" applyFill="1" applyBorder="1" applyAlignment="1">
      <alignment horizontal="center" vertical="center"/>
    </xf>
    <xf numFmtId="165" fontId="59" fillId="7" borderId="2" xfId="0" quotePrefix="1" applyNumberFormat="1" applyFont="1" applyFill="1" applyBorder="1" applyAlignment="1">
      <alignment horizontal="center" vertical="center"/>
    </xf>
    <xf numFmtId="0" fontId="59" fillId="7" borderId="2" xfId="0" applyFont="1" applyFill="1" applyBorder="1" applyAlignment="1">
      <alignment horizontal="center" vertical="center"/>
    </xf>
    <xf numFmtId="0" fontId="60" fillId="2" borderId="2" xfId="0" applyFont="1" applyFill="1" applyBorder="1" applyAlignment="1">
      <alignment vertical="center"/>
    </xf>
    <xf numFmtId="0" fontId="59" fillId="7" borderId="2" xfId="0" applyFont="1" applyFill="1" applyBorder="1" applyAlignment="1">
      <alignment vertical="center" wrapText="1"/>
    </xf>
    <xf numFmtId="0" fontId="61" fillId="8" borderId="0" xfId="0" applyFont="1" applyFill="1"/>
    <xf numFmtId="0" fontId="24" fillId="4" borderId="18" xfId="0" applyFont="1" applyFill="1" applyBorder="1" applyAlignment="1">
      <alignment horizontal="left" vertical="center" wrapText="1" indent="3"/>
    </xf>
    <xf numFmtId="4" fontId="24" fillId="4" borderId="19" xfId="0" applyNumberFormat="1" applyFont="1" applyFill="1" applyBorder="1" applyAlignment="1">
      <alignment horizontal="center" vertical="center" wrapText="1"/>
    </xf>
    <xf numFmtId="0" fontId="24" fillId="4" borderId="0" xfId="0" applyFont="1" applyFill="1" applyAlignment="1">
      <alignment horizontal="left" vertical="center" wrapText="1" indent="3"/>
    </xf>
    <xf numFmtId="167" fontId="24" fillId="4" borderId="0" xfId="0" applyNumberFormat="1" applyFont="1" applyFill="1" applyAlignment="1">
      <alignment horizontal="left" vertical="center" wrapText="1" indent="2"/>
    </xf>
    <xf numFmtId="0" fontId="24" fillId="4" borderId="19" xfId="0" applyFont="1" applyFill="1" applyBorder="1" applyAlignment="1">
      <alignment horizontal="center" vertical="center" wrapText="1"/>
    </xf>
    <xf numFmtId="0" fontId="24" fillId="0" borderId="5" xfId="0" applyFont="1" applyBorder="1" applyAlignment="1">
      <alignment horizontal="center" vertical="center"/>
    </xf>
    <xf numFmtId="0" fontId="18" fillId="2" borderId="2" xfId="0" applyFont="1" applyFill="1" applyBorder="1" applyAlignment="1">
      <alignment horizontal="left" vertical="center" indent="1"/>
    </xf>
    <xf numFmtId="0" fontId="18" fillId="2" borderId="4" xfId="0" applyFont="1" applyFill="1" applyBorder="1" applyAlignment="1">
      <alignment horizontal="left" vertical="center" indent="1"/>
    </xf>
    <xf numFmtId="0" fontId="54" fillId="4" borderId="2" xfId="0" applyFont="1" applyFill="1" applyBorder="1" applyAlignment="1">
      <alignment vertical="center"/>
    </xf>
    <xf numFmtId="4" fontId="44" fillId="3" borderId="4" xfId="0" applyNumberFormat="1" applyFont="1" applyFill="1" applyBorder="1" applyAlignment="1" applyProtection="1">
      <alignment horizontal="left" vertical="center" wrapText="1" indent="2"/>
      <protection hidden="1"/>
    </xf>
    <xf numFmtId="0" fontId="17" fillId="0" borderId="2" xfId="0" applyFont="1" applyBorder="1" applyAlignment="1">
      <alignment horizontal="left" vertical="center" indent="4"/>
    </xf>
    <xf numFmtId="0" fontId="24" fillId="4" borderId="2" xfId="0" applyFont="1" applyFill="1" applyBorder="1" applyAlignment="1">
      <alignment horizontal="left" vertical="center" indent="4"/>
    </xf>
    <xf numFmtId="0" fontId="24" fillId="0" borderId="2" xfId="0" applyFont="1" applyBorder="1" applyAlignment="1">
      <alignment horizontal="left" vertical="center" indent="4"/>
    </xf>
    <xf numFmtId="0" fontId="24" fillId="0" borderId="12" xfId="0" applyFont="1" applyBorder="1" applyAlignment="1">
      <alignment horizontal="center" vertical="center"/>
    </xf>
    <xf numFmtId="4" fontId="44" fillId="3" borderId="14" xfId="0" applyNumberFormat="1" applyFont="1" applyFill="1" applyBorder="1" applyAlignment="1" applyProtection="1">
      <alignment horizontal="left" vertical="center" wrapText="1" indent="2"/>
      <protection hidden="1"/>
    </xf>
    <xf numFmtId="0" fontId="29" fillId="4" borderId="28" xfId="2" applyFont="1" applyFill="1" applyBorder="1" applyAlignment="1" applyProtection="1">
      <alignment horizontal="left"/>
    </xf>
    <xf numFmtId="0" fontId="65" fillId="4" borderId="31" xfId="2" applyFont="1" applyFill="1" applyBorder="1" applyAlignment="1" applyProtection="1">
      <alignment horizontal="left" wrapText="1" indent="3"/>
    </xf>
    <xf numFmtId="0" fontId="66" fillId="4" borderId="31" xfId="2" applyFont="1" applyFill="1" applyBorder="1" applyAlignment="1" applyProtection="1">
      <alignment horizontal="left" wrapText="1" indent="3"/>
    </xf>
    <xf numFmtId="0" fontId="17" fillId="0" borderId="2" xfId="0" applyFont="1" applyBorder="1" applyAlignment="1">
      <alignment horizontal="left" vertical="center" wrapText="1" indent="4"/>
    </xf>
    <xf numFmtId="0" fontId="44" fillId="3" borderId="48" xfId="3" applyFont="1" applyFill="1" applyBorder="1" applyAlignment="1">
      <alignment horizontal="center" vertical="center"/>
    </xf>
    <xf numFmtId="0" fontId="44" fillId="3" borderId="21" xfId="3" applyFont="1" applyFill="1" applyBorder="1" applyAlignment="1">
      <alignment horizontal="center" vertical="center"/>
    </xf>
    <xf numFmtId="0" fontId="12" fillId="3" borderId="21" xfId="3" applyFont="1" applyFill="1" applyBorder="1" applyAlignment="1">
      <alignment horizontal="left" vertical="center" indent="2"/>
    </xf>
    <xf numFmtId="0" fontId="12" fillId="3" borderId="53" xfId="3" applyFont="1" applyFill="1" applyBorder="1" applyAlignment="1">
      <alignment horizontal="left" vertical="center" indent="2"/>
    </xf>
    <xf numFmtId="4" fontId="18" fillId="2" borderId="24" xfId="3" applyNumberFormat="1" applyFont="1" applyFill="1" applyBorder="1" applyAlignment="1" applyProtection="1">
      <alignment horizontal="left" vertical="center" indent="2"/>
      <protection hidden="1"/>
    </xf>
    <xf numFmtId="43" fontId="15" fillId="3" borderId="0" xfId="8" applyFont="1" applyFill="1" applyAlignment="1">
      <alignment horizontal="left" indent="2"/>
    </xf>
    <xf numFmtId="43" fontId="19" fillId="3" borderId="0" xfId="8" applyFont="1" applyFill="1" applyAlignment="1">
      <alignment horizontal="left" indent="2"/>
    </xf>
    <xf numFmtId="43" fontId="18" fillId="2" borderId="8" xfId="8" applyFont="1" applyFill="1" applyBorder="1" applyAlignment="1" applyProtection="1">
      <alignment horizontal="center" vertical="center"/>
      <protection hidden="1"/>
    </xf>
    <xf numFmtId="43" fontId="49" fillId="3" borderId="0" xfId="8" applyFont="1" applyFill="1" applyAlignment="1">
      <alignment horizontal="left" indent="2"/>
    </xf>
    <xf numFmtId="43" fontId="19" fillId="4" borderId="0" xfId="8" applyFont="1" applyFill="1" applyAlignment="1">
      <alignment horizontal="left" indent="2"/>
    </xf>
    <xf numFmtId="43" fontId="51" fillId="4" borderId="34" xfId="8" applyFont="1" applyFill="1" applyBorder="1" applyAlignment="1">
      <alignment horizontal="center" vertical="center"/>
    </xf>
    <xf numFmtId="43" fontId="19" fillId="0" borderId="26" xfId="8" applyFont="1" applyBorder="1" applyAlignment="1" applyProtection="1">
      <alignment horizontal="left" vertical="center" indent="3"/>
      <protection locked="0"/>
    </xf>
    <xf numFmtId="43" fontId="19" fillId="0" borderId="7" xfId="8" applyFont="1" applyBorder="1" applyAlignment="1" applyProtection="1">
      <alignment horizontal="left" vertical="center" indent="3"/>
      <protection locked="0"/>
    </xf>
    <xf numFmtId="43" fontId="45" fillId="2" borderId="7" xfId="8" applyFont="1" applyFill="1" applyBorder="1" applyAlignment="1" applyProtection="1">
      <alignment horizontal="left" vertical="center" indent="3"/>
      <protection hidden="1"/>
    </xf>
    <xf numFmtId="43" fontId="45" fillId="2" borderId="13" xfId="8" applyFont="1" applyFill="1" applyBorder="1" applyAlignment="1" applyProtection="1">
      <alignment horizontal="left" vertical="center" indent="3"/>
      <protection hidden="1"/>
    </xf>
    <xf numFmtId="43" fontId="11" fillId="4" borderId="0" xfId="8" applyFont="1" applyFill="1" applyAlignment="1">
      <alignment horizontal="center" vertical="center" wrapText="1"/>
    </xf>
    <xf numFmtId="43" fontId="24" fillId="4" borderId="0" xfId="8" applyFont="1" applyFill="1" applyAlignment="1">
      <alignment vertical="center" wrapText="1"/>
    </xf>
    <xf numFmtId="43" fontId="19" fillId="0" borderId="2" xfId="8" applyFont="1" applyBorder="1" applyAlignment="1" applyProtection="1">
      <alignment horizontal="left" vertical="center" indent="2"/>
      <protection locked="0"/>
    </xf>
    <xf numFmtId="43" fontId="19" fillId="0" borderId="2" xfId="8" applyFont="1" applyBorder="1" applyAlignment="1" applyProtection="1">
      <alignment horizontal="left" vertical="center" wrapText="1"/>
      <protection locked="0"/>
    </xf>
    <xf numFmtId="43" fontId="11" fillId="4" borderId="19" xfId="8" applyFont="1" applyFill="1" applyBorder="1" applyAlignment="1">
      <alignment horizontal="center" vertical="center" wrapText="1"/>
    </xf>
    <xf numFmtId="43" fontId="24" fillId="4" borderId="19" xfId="8" applyFont="1" applyFill="1" applyBorder="1" applyAlignment="1">
      <alignment vertical="center" wrapText="1"/>
    </xf>
    <xf numFmtId="43" fontId="45" fillId="2" borderId="11" xfId="8" applyFont="1" applyFill="1" applyBorder="1" applyAlignment="1" applyProtection="1">
      <alignment horizontal="center" vertical="center" wrapText="1"/>
      <protection hidden="1"/>
    </xf>
    <xf numFmtId="0" fontId="8" fillId="3" borderId="2" xfId="3" applyFont="1" applyFill="1" applyBorder="1">
      <alignment vertical="center"/>
    </xf>
    <xf numFmtId="0" fontId="24" fillId="8" borderId="2" xfId="0" applyFont="1" applyFill="1" applyBorder="1" applyAlignment="1">
      <alignment horizontal="left" vertical="center"/>
    </xf>
    <xf numFmtId="0" fontId="19" fillId="8" borderId="2" xfId="0" applyFont="1" applyFill="1" applyBorder="1" applyAlignment="1">
      <alignment vertical="center"/>
    </xf>
    <xf numFmtId="0" fontId="56" fillId="8" borderId="26" xfId="0" applyFont="1" applyFill="1" applyBorder="1" applyAlignment="1">
      <alignment vertical="center"/>
    </xf>
    <xf numFmtId="0" fontId="24" fillId="11" borderId="35" xfId="0" applyFont="1" applyFill="1" applyBorder="1" applyAlignment="1">
      <alignment horizontal="left" vertical="center" indent="5"/>
    </xf>
    <xf numFmtId="0" fontId="24" fillId="11" borderId="35" xfId="0" applyFont="1" applyFill="1" applyBorder="1" applyAlignment="1">
      <alignment horizontal="left" indent="5"/>
    </xf>
    <xf numFmtId="0" fontId="24" fillId="11" borderId="35" xfId="0" applyFont="1" applyFill="1" applyBorder="1" applyAlignment="1">
      <alignment horizontal="left" vertical="center" indent="6"/>
    </xf>
    <xf numFmtId="0" fontId="24" fillId="11" borderId="33" xfId="0" applyFont="1" applyFill="1" applyBorder="1" applyAlignment="1">
      <alignment horizontal="left" vertical="center" indent="6"/>
    </xf>
    <xf numFmtId="0" fontId="19" fillId="11" borderId="5" xfId="0" applyFont="1" applyFill="1" applyBorder="1" applyAlignment="1" applyProtection="1">
      <alignment horizontal="left" vertical="center" indent="2"/>
      <protection hidden="1"/>
    </xf>
    <xf numFmtId="0" fontId="19" fillId="11" borderId="12" xfId="0" applyFont="1" applyFill="1" applyBorder="1" applyAlignment="1" applyProtection="1">
      <alignment horizontal="left" vertical="center" indent="2"/>
      <protection hidden="1"/>
    </xf>
    <xf numFmtId="0" fontId="13" fillId="8" borderId="19" xfId="3" applyFont="1" applyFill="1" applyBorder="1" applyAlignment="1">
      <alignment horizontal="left" vertical="center"/>
    </xf>
    <xf numFmtId="0" fontId="52" fillId="8" borderId="2" xfId="0" applyFont="1" applyFill="1" applyBorder="1" applyAlignment="1">
      <alignment horizontal="left" vertical="center" wrapText="1"/>
    </xf>
    <xf numFmtId="0" fontId="54" fillId="8" borderId="5" xfId="0" applyFont="1" applyFill="1" applyBorder="1" applyAlignment="1" applyProtection="1">
      <alignment horizontal="left" vertical="center" indent="2"/>
      <protection hidden="1"/>
    </xf>
    <xf numFmtId="0" fontId="54" fillId="8" borderId="12" xfId="0" applyFont="1" applyFill="1" applyBorder="1" applyAlignment="1" applyProtection="1">
      <alignment horizontal="left" vertical="center" indent="2"/>
      <protection hidden="1"/>
    </xf>
    <xf numFmtId="0" fontId="19" fillId="6" borderId="2" xfId="3" applyFont="1" applyFill="1" applyBorder="1">
      <alignment vertical="center"/>
    </xf>
    <xf numFmtId="0" fontId="19" fillId="11" borderId="2" xfId="3" applyFont="1" applyFill="1" applyBorder="1">
      <alignment vertical="center"/>
    </xf>
    <xf numFmtId="0" fontId="24" fillId="8" borderId="2" xfId="0" applyFont="1" applyFill="1" applyBorder="1" applyAlignment="1">
      <alignment horizontal="left" indent="1"/>
    </xf>
    <xf numFmtId="4" fontId="67" fillId="2" borderId="51" xfId="3" applyNumberFormat="1" applyFont="1" applyFill="1" applyBorder="1" applyAlignment="1">
      <alignment horizontal="center" vertical="center"/>
    </xf>
    <xf numFmtId="44" fontId="67" fillId="2" borderId="26" xfId="3" applyNumberFormat="1" applyFont="1" applyFill="1" applyBorder="1" applyAlignment="1">
      <alignment horizontal="center" vertical="center"/>
    </xf>
    <xf numFmtId="4" fontId="67" fillId="2" borderId="2" xfId="3" applyNumberFormat="1" applyFont="1" applyFill="1" applyBorder="1" applyAlignment="1">
      <alignment horizontal="center" vertical="center"/>
    </xf>
    <xf numFmtId="4" fontId="50" fillId="2" borderId="7" xfId="3" applyNumberFormat="1" applyFont="1" applyFill="1" applyBorder="1" applyAlignment="1" applyProtection="1">
      <alignment horizontal="left" vertical="center" indent="2"/>
      <protection hidden="1"/>
    </xf>
    <xf numFmtId="4" fontId="19" fillId="0" borderId="2" xfId="3" applyNumberFormat="1" applyFont="1" applyBorder="1" applyAlignment="1" applyProtection="1">
      <alignment horizontal="left" indent="4"/>
      <protection locked="0"/>
    </xf>
    <xf numFmtId="167" fontId="47" fillId="4" borderId="7" xfId="3" applyNumberFormat="1" applyFont="1" applyFill="1" applyBorder="1" applyAlignment="1">
      <alignment horizontal="center" vertical="center"/>
    </xf>
    <xf numFmtId="4" fontId="19" fillId="0" borderId="38" xfId="3" applyNumberFormat="1" applyFont="1" applyBorder="1" applyAlignment="1" applyProtection="1">
      <alignment horizontal="left" indent="4"/>
      <protection locked="0"/>
    </xf>
    <xf numFmtId="167" fontId="47" fillId="4" borderId="50" xfId="3" applyNumberFormat="1" applyFont="1" applyFill="1" applyBorder="1" applyAlignment="1">
      <alignment horizontal="center" vertical="center"/>
    </xf>
    <xf numFmtId="0" fontId="0" fillId="0" borderId="19" xfId="0" applyBorder="1"/>
    <xf numFmtId="0" fontId="54" fillId="8" borderId="2" xfId="0" applyFont="1" applyFill="1" applyBorder="1" applyAlignment="1">
      <alignment vertical="center"/>
    </xf>
    <xf numFmtId="4" fontId="19" fillId="12" borderId="2" xfId="0" applyNumberFormat="1" applyFont="1" applyFill="1" applyBorder="1" applyAlignment="1" applyProtection="1">
      <alignment horizontal="left" vertical="center" wrapText="1"/>
      <protection hidden="1"/>
    </xf>
    <xf numFmtId="4" fontId="19" fillId="12" borderId="2" xfId="0" applyNumberFormat="1" applyFont="1" applyFill="1" applyBorder="1" applyAlignment="1">
      <alignment horizontal="left" vertical="center" wrapText="1"/>
    </xf>
    <xf numFmtId="4" fontId="11" fillId="2" borderId="2" xfId="0" applyNumberFormat="1" applyFont="1" applyFill="1" applyBorder="1" applyAlignment="1">
      <alignment vertical="center"/>
    </xf>
    <xf numFmtId="0" fontId="45" fillId="2" borderId="35" xfId="0" applyFont="1" applyFill="1" applyBorder="1" applyAlignment="1">
      <alignment vertical="center"/>
    </xf>
    <xf numFmtId="0" fontId="24" fillId="8" borderId="5" xfId="0" applyFont="1" applyFill="1" applyBorder="1" applyAlignment="1">
      <alignment horizontal="left" vertical="center" indent="3"/>
    </xf>
    <xf numFmtId="0" fontId="24" fillId="8" borderId="2" xfId="0" applyFont="1" applyFill="1" applyBorder="1"/>
    <xf numFmtId="0" fontId="24" fillId="8" borderId="2" xfId="0" applyFont="1" applyFill="1" applyBorder="1" applyAlignment="1">
      <alignment horizontal="left" indent="2"/>
    </xf>
    <xf numFmtId="0" fontId="55" fillId="8" borderId="2" xfId="0" applyFont="1" applyFill="1" applyBorder="1" applyAlignment="1">
      <alignment horizontal="left" wrapText="1" indent="1"/>
    </xf>
    <xf numFmtId="0" fontId="55" fillId="8" borderId="5" xfId="0" applyFont="1" applyFill="1" applyBorder="1" applyAlignment="1">
      <alignment horizontal="left" vertical="center" indent="4"/>
    </xf>
    <xf numFmtId="0" fontId="24" fillId="8" borderId="5" xfId="0" applyFont="1" applyFill="1" applyBorder="1" applyAlignment="1">
      <alignment horizontal="left" vertical="center" indent="4"/>
    </xf>
    <xf numFmtId="0" fontId="62" fillId="8" borderId="5" xfId="0" applyFont="1" applyFill="1" applyBorder="1" applyAlignment="1">
      <alignment horizontal="left" vertical="center" indent="4"/>
    </xf>
    <xf numFmtId="0" fontId="55" fillId="8" borderId="5" xfId="0" applyFont="1" applyFill="1" applyBorder="1" applyAlignment="1">
      <alignment horizontal="left" vertical="center" indent="3"/>
    </xf>
    <xf numFmtId="0" fontId="62" fillId="8" borderId="5" xfId="0" applyFont="1" applyFill="1" applyBorder="1" applyAlignment="1">
      <alignment horizontal="left" vertical="center" indent="3"/>
    </xf>
    <xf numFmtId="0" fontId="62" fillId="8" borderId="12" xfId="0" applyFont="1" applyFill="1" applyBorder="1" applyAlignment="1">
      <alignment horizontal="left" vertical="center" indent="3"/>
    </xf>
    <xf numFmtId="0" fontId="55" fillId="8" borderId="2" xfId="0" applyFont="1" applyFill="1" applyBorder="1" applyAlignment="1">
      <alignment horizontal="left" vertical="center"/>
    </xf>
    <xf numFmtId="4" fontId="19" fillId="0" borderId="41" xfId="0" applyNumberFormat="1" applyFont="1" applyBorder="1" applyAlignment="1" applyProtection="1">
      <alignment horizontal="right" vertical="center" wrapText="1"/>
      <protection hidden="1"/>
    </xf>
    <xf numFmtId="4" fontId="19" fillId="0" borderId="4" xfId="0" applyNumberFormat="1" applyFont="1" applyBorder="1" applyAlignment="1" applyProtection="1">
      <alignment horizontal="right" vertical="center" wrapText="1"/>
      <protection hidden="1"/>
    </xf>
    <xf numFmtId="4" fontId="19" fillId="3" borderId="4" xfId="0" applyNumberFormat="1" applyFont="1" applyFill="1" applyBorder="1" applyAlignment="1" applyProtection="1">
      <alignment horizontal="right" vertical="center" wrapText="1"/>
      <protection hidden="1"/>
    </xf>
    <xf numFmtId="4" fontId="19" fillId="8" borderId="11" xfId="0" applyNumberFormat="1" applyFont="1" applyFill="1" applyBorder="1" applyAlignment="1" applyProtection="1">
      <alignment horizontal="right" vertical="center" wrapText="1"/>
      <protection hidden="1"/>
    </xf>
    <xf numFmtId="4" fontId="19" fillId="0" borderId="14" xfId="0" applyNumberFormat="1" applyFont="1" applyBorder="1" applyAlignment="1" applyProtection="1">
      <alignment horizontal="right" vertical="center" wrapText="1"/>
      <protection hidden="1"/>
    </xf>
    <xf numFmtId="43" fontId="19" fillId="0" borderId="4" xfId="8" applyFont="1" applyBorder="1" applyAlignment="1" applyProtection="1">
      <alignment horizontal="right" vertical="center" wrapText="1"/>
      <protection hidden="1"/>
    </xf>
    <xf numFmtId="43" fontId="19" fillId="0" borderId="14" xfId="8" applyFont="1" applyBorder="1" applyAlignment="1" applyProtection="1">
      <alignment horizontal="right" vertical="center" wrapText="1"/>
      <protection hidden="1"/>
    </xf>
    <xf numFmtId="0" fontId="1" fillId="0" borderId="0" xfId="4" applyFont="1"/>
    <xf numFmtId="43" fontId="19" fillId="7" borderId="2" xfId="8" applyFont="1" applyFill="1" applyBorder="1" applyAlignment="1" applyProtection="1">
      <alignment vertical="center"/>
      <protection locked="0"/>
    </xf>
    <xf numFmtId="4" fontId="19" fillId="3" borderId="4" xfId="0" applyNumberFormat="1" applyFont="1" applyFill="1" applyBorder="1" applyAlignment="1" applyProtection="1">
      <alignment horizontal="right" vertical="center" wrapText="1"/>
      <protection locked="0"/>
    </xf>
    <xf numFmtId="4" fontId="19" fillId="0" borderId="4" xfId="0" applyNumberFormat="1" applyFont="1" applyBorder="1" applyAlignment="1" applyProtection="1">
      <alignment horizontal="right" vertical="center" wrapText="1"/>
      <protection locked="0"/>
    </xf>
    <xf numFmtId="4" fontId="11" fillId="2" borderId="2" xfId="0" applyNumberFormat="1" applyFont="1" applyFill="1" applyBorder="1" applyAlignment="1" applyProtection="1">
      <alignment horizontal="left" vertical="center"/>
      <protection hidden="1"/>
    </xf>
    <xf numFmtId="0" fontId="12" fillId="3" borderId="56" xfId="3" applyFont="1" applyFill="1" applyBorder="1" applyAlignment="1">
      <alignment horizontal="left" vertical="center" indent="2"/>
    </xf>
    <xf numFmtId="4" fontId="70" fillId="4" borderId="30" xfId="0" applyNumberFormat="1" applyFont="1" applyFill="1" applyBorder="1" applyAlignment="1" applyProtection="1">
      <alignment horizontal="left" vertical="center" indent="2"/>
      <protection hidden="1"/>
    </xf>
    <xf numFmtId="0" fontId="19" fillId="11" borderId="20" xfId="0" applyFont="1" applyFill="1" applyBorder="1" applyAlignment="1" applyProtection="1">
      <alignment horizontal="left" vertical="center" indent="2"/>
      <protection hidden="1"/>
    </xf>
    <xf numFmtId="4" fontId="19" fillId="3" borderId="14" xfId="0" applyNumberFormat="1" applyFont="1" applyFill="1" applyBorder="1" applyAlignment="1" applyProtection="1">
      <alignment horizontal="left" vertical="center" wrapText="1" indent="2"/>
      <protection hidden="1"/>
    </xf>
    <xf numFmtId="4" fontId="18" fillId="2" borderId="4" xfId="0" applyNumberFormat="1" applyFont="1" applyFill="1" applyBorder="1" applyAlignment="1" applyProtection="1">
      <alignment horizontal="left" vertical="center"/>
      <protection hidden="1"/>
    </xf>
    <xf numFmtId="43" fontId="19" fillId="7" borderId="2" xfId="8" applyFont="1" applyFill="1" applyBorder="1" applyAlignment="1" applyProtection="1">
      <alignment vertical="center"/>
      <protection hidden="1"/>
    </xf>
    <xf numFmtId="0" fontId="23" fillId="0" borderId="2" xfId="9" applyFont="1" applyBorder="1" applyAlignment="1" applyProtection="1">
      <alignment horizontal="center" vertical="center"/>
      <protection locked="0"/>
    </xf>
    <xf numFmtId="4" fontId="19" fillId="0" borderId="2" xfId="0" applyNumberFormat="1" applyFont="1" applyBorder="1" applyAlignment="1" applyProtection="1">
      <alignment horizontal="left" vertical="center" wrapText="1" indent="2"/>
      <protection hidden="1"/>
    </xf>
    <xf numFmtId="0" fontId="19" fillId="11" borderId="12" xfId="0" applyFont="1" applyFill="1" applyBorder="1" applyAlignment="1">
      <alignment horizontal="left" vertical="center" indent="2"/>
    </xf>
    <xf numFmtId="0" fontId="62" fillId="0" borderId="2" xfId="0" applyFont="1" applyBorder="1" applyAlignment="1">
      <alignment horizontal="left" vertical="center" indent="4"/>
    </xf>
    <xf numFmtId="0" fontId="54" fillId="0" borderId="2" xfId="0" applyFont="1" applyBorder="1" applyAlignment="1">
      <alignment horizontal="left" vertical="center" indent="4"/>
    </xf>
    <xf numFmtId="0" fontId="36" fillId="2" borderId="18" xfId="0" applyFont="1" applyFill="1" applyBorder="1" applyAlignment="1">
      <alignment horizontal="center" vertical="center" wrapText="1"/>
    </xf>
    <xf numFmtId="0" fontId="36" fillId="2" borderId="19" xfId="0" applyFont="1" applyFill="1" applyBorder="1" applyAlignment="1">
      <alignment horizontal="center" vertical="center" wrapText="1"/>
    </xf>
    <xf numFmtId="0" fontId="24" fillId="5" borderId="18" xfId="0" applyFont="1" applyFill="1" applyBorder="1" applyAlignment="1">
      <alignment horizontal="center" vertical="center" wrapText="1"/>
    </xf>
    <xf numFmtId="0" fontId="24" fillId="5" borderId="19" xfId="0" applyFont="1" applyFill="1" applyBorder="1" applyAlignment="1">
      <alignment horizontal="center" vertical="center" wrapText="1"/>
    </xf>
    <xf numFmtId="0" fontId="18" fillId="2" borderId="7" xfId="0" applyFont="1" applyFill="1" applyBorder="1" applyAlignment="1">
      <alignment vertical="center"/>
    </xf>
    <xf numFmtId="0" fontId="18" fillId="2" borderId="35" xfId="0" applyFont="1" applyFill="1" applyBorder="1" applyAlignment="1">
      <alignment vertical="center"/>
    </xf>
    <xf numFmtId="0" fontId="18" fillId="2" borderId="9" xfId="0" applyFont="1" applyFill="1" applyBorder="1" applyAlignment="1">
      <alignment vertical="center"/>
    </xf>
    <xf numFmtId="0" fontId="18" fillId="2" borderId="46" xfId="0" applyFont="1" applyFill="1" applyBorder="1" applyAlignment="1">
      <alignment vertical="center"/>
    </xf>
    <xf numFmtId="0" fontId="18" fillId="2" borderId="10" xfId="0" applyFont="1" applyFill="1" applyBorder="1" applyAlignment="1">
      <alignment vertical="center"/>
    </xf>
    <xf numFmtId="0" fontId="18" fillId="2" borderId="47" xfId="0" applyFont="1" applyFill="1" applyBorder="1" applyAlignment="1">
      <alignment vertical="center"/>
    </xf>
    <xf numFmtId="167" fontId="19" fillId="8" borderId="11" xfId="0" applyNumberFormat="1" applyFont="1" applyFill="1" applyBorder="1" applyAlignment="1">
      <alignment horizontal="right" vertical="center" wrapText="1"/>
    </xf>
    <xf numFmtId="167" fontId="19" fillId="8" borderId="6" xfId="0" applyNumberFormat="1" applyFont="1" applyFill="1" applyBorder="1" applyAlignment="1">
      <alignment horizontal="right" vertical="center" wrapText="1"/>
    </xf>
    <xf numFmtId="0" fontId="18" fillId="2" borderId="13" xfId="0" applyFont="1" applyFill="1" applyBorder="1" applyAlignment="1">
      <alignment vertical="center"/>
    </xf>
    <xf numFmtId="0" fontId="18" fillId="2" borderId="34" xfId="0" applyFont="1" applyFill="1" applyBorder="1" applyAlignment="1">
      <alignment vertical="center"/>
    </xf>
    <xf numFmtId="0" fontId="18" fillId="2" borderId="3" xfId="0" applyFont="1" applyFill="1" applyBorder="1" applyAlignment="1">
      <alignment horizontal="left" vertical="center"/>
    </xf>
    <xf numFmtId="0" fontId="18" fillId="2" borderId="45" xfId="0" applyFont="1" applyFill="1" applyBorder="1" applyAlignment="1">
      <alignment horizontal="left" vertical="center"/>
    </xf>
    <xf numFmtId="0" fontId="20" fillId="2" borderId="49" xfId="0" applyFont="1" applyFill="1" applyBorder="1" applyAlignment="1">
      <alignment horizontal="left" vertical="center" indent="2"/>
    </xf>
    <xf numFmtId="0" fontId="20" fillId="2" borderId="17" xfId="0" applyFont="1" applyFill="1" applyBorder="1" applyAlignment="1">
      <alignment horizontal="left" vertical="center" indent="2"/>
    </xf>
    <xf numFmtId="0" fontId="44" fillId="12" borderId="27" xfId="0" applyFont="1" applyFill="1" applyBorder="1" applyAlignment="1">
      <alignment horizontal="left" vertical="center" indent="2"/>
    </xf>
    <xf numFmtId="167" fontId="47" fillId="8" borderId="28" xfId="0" applyNumberFormat="1" applyFont="1" applyFill="1" applyBorder="1" applyAlignment="1">
      <alignment horizontal="center"/>
    </xf>
    <xf numFmtId="167" fontId="47" fillId="8" borderId="31" xfId="0" applyNumberFormat="1" applyFont="1" applyFill="1" applyBorder="1" applyAlignment="1">
      <alignment horizontal="center"/>
    </xf>
    <xf numFmtId="167" fontId="47" fillId="8" borderId="30" xfId="0" applyNumberFormat="1" applyFont="1" applyFill="1" applyBorder="1" applyAlignment="1">
      <alignment horizontal="center"/>
    </xf>
    <xf numFmtId="0" fontId="44" fillId="6" borderId="27" xfId="0" applyFont="1" applyFill="1" applyBorder="1" applyAlignment="1">
      <alignment horizontal="left" vertical="center" indent="2"/>
    </xf>
    <xf numFmtId="0" fontId="38" fillId="2" borderId="15" xfId="0" applyFont="1" applyFill="1" applyBorder="1" applyAlignment="1">
      <alignment horizontal="center" vertical="center" wrapText="1"/>
    </xf>
    <xf numFmtId="0" fontId="38" fillId="2" borderId="16" xfId="0" applyFont="1" applyFill="1" applyBorder="1" applyAlignment="1">
      <alignment horizontal="center" vertical="center" wrapText="1"/>
    </xf>
    <xf numFmtId="0" fontId="38" fillId="2"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5" borderId="0" xfId="0" applyFont="1" applyFill="1" applyAlignment="1">
      <alignment horizontal="center" vertical="center" wrapText="1"/>
    </xf>
    <xf numFmtId="0" fontId="17" fillId="5" borderId="19" xfId="0" applyFont="1" applyFill="1" applyBorder="1" applyAlignment="1">
      <alignment horizontal="center" vertical="center" wrapText="1"/>
    </xf>
    <xf numFmtId="0" fontId="18" fillId="2" borderId="43" xfId="0" applyFont="1" applyFill="1" applyBorder="1" applyAlignment="1">
      <alignment horizontal="left" vertical="center"/>
    </xf>
    <xf numFmtId="0" fontId="18" fillId="2" borderId="44" xfId="0" applyFont="1" applyFill="1" applyBorder="1" applyAlignment="1">
      <alignment horizontal="left" vertical="center"/>
    </xf>
    <xf numFmtId="0" fontId="21" fillId="5" borderId="2" xfId="0" applyFont="1" applyFill="1" applyBorder="1" applyAlignment="1">
      <alignment horizontal="center" vertical="center"/>
    </xf>
    <xf numFmtId="0" fontId="12" fillId="7" borderId="0" xfId="0" applyFont="1" applyFill="1" applyAlignment="1">
      <alignment horizontal="center"/>
    </xf>
    <xf numFmtId="0" fontId="8" fillId="7" borderId="15" xfId="3" applyFont="1" applyFill="1" applyBorder="1" applyAlignment="1">
      <alignment horizontal="center"/>
    </xf>
    <xf numFmtId="0" fontId="8" fillId="7" borderId="16" xfId="3" applyFont="1" applyFill="1" applyBorder="1" applyAlignment="1">
      <alignment horizontal="center"/>
    </xf>
    <xf numFmtId="0" fontId="8" fillId="7" borderId="17" xfId="3" applyFont="1" applyFill="1" applyBorder="1" applyAlignment="1">
      <alignment horizontal="center"/>
    </xf>
    <xf numFmtId="0" fontId="20" fillId="2" borderId="18" xfId="3" applyFont="1" applyFill="1" applyBorder="1" applyAlignment="1">
      <alignment horizontal="center" vertical="center"/>
    </xf>
    <xf numFmtId="0" fontId="20" fillId="2" borderId="0" xfId="3" applyFont="1" applyFill="1" applyAlignment="1">
      <alignment horizontal="center" vertical="center"/>
    </xf>
    <xf numFmtId="0" fontId="20" fillId="2" borderId="19" xfId="3" applyFont="1" applyFill="1" applyBorder="1" applyAlignment="1">
      <alignment horizontal="center" vertical="center"/>
    </xf>
    <xf numFmtId="0" fontId="21" fillId="5" borderId="18" xfId="3" applyFont="1" applyFill="1" applyBorder="1" applyAlignment="1">
      <alignment horizontal="center" vertical="center"/>
    </xf>
    <xf numFmtId="0" fontId="21" fillId="5" borderId="0" xfId="3" applyFont="1" applyFill="1" applyAlignment="1">
      <alignment horizontal="center" vertical="center"/>
    </xf>
    <xf numFmtId="0" fontId="21" fillId="5" borderId="19" xfId="3" applyFont="1" applyFill="1" applyBorder="1" applyAlignment="1">
      <alignment horizontal="center" vertical="center"/>
    </xf>
    <xf numFmtId="0" fontId="8" fillId="3" borderId="18" xfId="3" applyFont="1" applyFill="1" applyBorder="1" applyAlignment="1">
      <alignment horizontal="center" vertical="center"/>
    </xf>
    <xf numFmtId="0" fontId="8" fillId="3" borderId="0" xfId="3" applyFont="1" applyFill="1" applyAlignment="1">
      <alignment horizontal="center" vertical="center"/>
    </xf>
    <xf numFmtId="0" fontId="8" fillId="3" borderId="19" xfId="3" applyFont="1" applyFill="1" applyBorder="1" applyAlignment="1">
      <alignment horizontal="center" vertical="center"/>
    </xf>
    <xf numFmtId="4" fontId="13" fillId="8" borderId="2" xfId="3" applyNumberFormat="1" applyFont="1" applyFill="1" applyBorder="1" applyAlignment="1">
      <alignment horizontal="center" vertical="center"/>
    </xf>
    <xf numFmtId="0" fontId="12" fillId="7" borderId="0" xfId="0" applyFont="1" applyFill="1" applyAlignment="1">
      <alignment horizontal="center" vertical="center"/>
    </xf>
    <xf numFmtId="0" fontId="12" fillId="7" borderId="19" xfId="0" applyFont="1" applyFill="1" applyBorder="1" applyAlignment="1">
      <alignment horizontal="center" vertical="center"/>
    </xf>
    <xf numFmtId="0" fontId="12" fillId="8" borderId="18" xfId="0" applyFont="1" applyFill="1" applyBorder="1" applyAlignment="1" applyProtection="1">
      <alignment horizontal="center" vertical="center"/>
      <protection hidden="1"/>
    </xf>
    <xf numFmtId="0" fontId="12" fillId="8" borderId="33" xfId="0" applyFont="1" applyFill="1" applyBorder="1" applyAlignment="1" applyProtection="1">
      <alignment horizontal="center" vertical="center"/>
      <protection hidden="1"/>
    </xf>
    <xf numFmtId="0" fontId="12" fillId="3" borderId="0" xfId="3" applyFont="1" applyFill="1" applyAlignment="1">
      <alignment horizontal="center"/>
    </xf>
    <xf numFmtId="0" fontId="16" fillId="2" borderId="15" xfId="0" applyFont="1" applyFill="1" applyBorder="1" applyAlignment="1" applyProtection="1">
      <alignment horizontal="center" vertical="center"/>
      <protection hidden="1"/>
    </xf>
    <xf numFmtId="0" fontId="16" fillId="2" borderId="16" xfId="0" applyFont="1" applyFill="1" applyBorder="1" applyAlignment="1" applyProtection="1">
      <alignment horizontal="center" vertical="center"/>
      <protection hidden="1"/>
    </xf>
    <xf numFmtId="0" fontId="16" fillId="2" borderId="17" xfId="0" applyFont="1" applyFill="1" applyBorder="1" applyAlignment="1" applyProtection="1">
      <alignment horizontal="center" vertical="center"/>
      <protection hidden="1"/>
    </xf>
    <xf numFmtId="0" fontId="24" fillId="8" borderId="31" xfId="0" applyFont="1" applyFill="1" applyBorder="1" applyAlignment="1" applyProtection="1">
      <alignment horizontal="left" vertical="center" indent="2"/>
      <protection hidden="1"/>
    </xf>
    <xf numFmtId="0" fontId="24" fillId="8" borderId="30" xfId="0" applyFont="1" applyFill="1" applyBorder="1" applyAlignment="1" applyProtection="1">
      <alignment horizontal="left" vertical="center" indent="2"/>
      <protection hidden="1"/>
    </xf>
    <xf numFmtId="0" fontId="32" fillId="2" borderId="0" xfId="0" applyFont="1" applyFill="1" applyAlignment="1">
      <alignment horizontal="center" vertical="center"/>
    </xf>
    <xf numFmtId="0" fontId="32" fillId="2" borderId="19" xfId="0" applyFont="1" applyFill="1" applyBorder="1" applyAlignment="1">
      <alignment horizontal="center" vertical="center"/>
    </xf>
    <xf numFmtId="0" fontId="42" fillId="2" borderId="0" xfId="9" applyFont="1" applyFill="1" applyAlignment="1">
      <alignment horizontal="center" vertical="center"/>
    </xf>
    <xf numFmtId="0" fontId="41" fillId="0" borderId="18" xfId="9" applyBorder="1" applyAlignment="1">
      <alignment horizontal="center" vertical="center"/>
    </xf>
    <xf numFmtId="0" fontId="41" fillId="0" borderId="0" xfId="9" applyAlignment="1">
      <alignment horizontal="center" vertical="center"/>
    </xf>
    <xf numFmtId="0" fontId="41" fillId="0" borderId="19" xfId="9" applyBorder="1" applyAlignment="1">
      <alignment horizontal="center" vertical="center"/>
    </xf>
    <xf numFmtId="0" fontId="41" fillId="0" borderId="52" xfId="9" applyBorder="1" applyAlignment="1">
      <alignment horizontal="center" vertical="center"/>
    </xf>
    <xf numFmtId="0" fontId="41" fillId="0" borderId="23" xfId="9" applyBorder="1" applyAlignment="1">
      <alignment horizontal="center" vertical="center"/>
    </xf>
    <xf numFmtId="0" fontId="41" fillId="0" borderId="42" xfId="9" applyBorder="1" applyAlignment="1">
      <alignment horizontal="center" vertical="center"/>
    </xf>
    <xf numFmtId="0" fontId="45" fillId="2" borderId="21" xfId="0" applyFont="1" applyFill="1" applyBorder="1" applyAlignment="1">
      <alignment horizontal="left" vertical="center"/>
    </xf>
    <xf numFmtId="0" fontId="45" fillId="2" borderId="37" xfId="0" applyFont="1" applyFill="1" applyBorder="1" applyAlignment="1">
      <alignment horizontal="left" vertical="center"/>
    </xf>
    <xf numFmtId="0" fontId="18" fillId="2" borderId="21" xfId="0" applyFont="1" applyFill="1" applyBorder="1" applyAlignment="1">
      <alignment horizontal="left" vertical="center" indent="1"/>
    </xf>
    <xf numFmtId="0" fontId="18" fillId="2" borderId="37" xfId="0" applyFont="1" applyFill="1" applyBorder="1" applyAlignment="1">
      <alignment horizontal="left" vertical="center" indent="1"/>
    </xf>
    <xf numFmtId="0" fontId="11" fillId="2" borderId="2" xfId="0" applyFont="1" applyFill="1" applyBorder="1" applyAlignment="1">
      <alignment vertical="center"/>
    </xf>
    <xf numFmtId="0" fontId="20" fillId="2" borderId="2" xfId="0" applyFont="1" applyFill="1" applyBorder="1" applyAlignment="1">
      <alignment vertical="center"/>
    </xf>
    <xf numFmtId="0" fontId="24" fillId="4" borderId="15" xfId="0" applyFont="1" applyFill="1" applyBorder="1" applyAlignment="1">
      <alignment horizontal="center" vertical="center" wrapText="1"/>
    </xf>
    <xf numFmtId="0" fontId="24" fillId="4" borderId="1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60" fillId="2" borderId="2" xfId="0" applyFont="1" applyFill="1" applyBorder="1" applyAlignment="1">
      <alignment vertical="center"/>
    </xf>
    <xf numFmtId="0" fontId="18" fillId="2" borderId="2" xfId="0" applyFont="1" applyFill="1" applyBorder="1" applyAlignment="1">
      <alignment vertical="center"/>
    </xf>
    <xf numFmtId="4" fontId="19" fillId="8" borderId="2" xfId="0" applyNumberFormat="1" applyFont="1" applyFill="1" applyBorder="1" applyAlignment="1">
      <alignment horizontal="center" vertical="center" wrapText="1"/>
    </xf>
    <xf numFmtId="0" fontId="16" fillId="2" borderId="2" xfId="0" applyFont="1" applyFill="1" applyBorder="1" applyAlignment="1">
      <alignment vertical="center"/>
    </xf>
    <xf numFmtId="0" fontId="24" fillId="0" borderId="7" xfId="0" applyFont="1" applyBorder="1" applyAlignment="1">
      <alignment horizontal="center" vertical="center"/>
    </xf>
    <xf numFmtId="0" fontId="24" fillId="0" borderId="25" xfId="0" applyFont="1" applyBorder="1" applyAlignment="1">
      <alignment horizontal="center" vertical="center"/>
    </xf>
    <xf numFmtId="0" fontId="24" fillId="0" borderId="35" xfId="0" applyFont="1" applyBorder="1" applyAlignment="1">
      <alignment horizontal="center" vertical="center"/>
    </xf>
    <xf numFmtId="4" fontId="19" fillId="8" borderId="38" xfId="0" applyNumberFormat="1" applyFont="1" applyFill="1" applyBorder="1" applyAlignment="1">
      <alignment horizontal="center" vertical="center" wrapText="1"/>
    </xf>
    <xf numFmtId="4" fontId="19" fillId="8" borderId="36" xfId="0" applyNumberFormat="1" applyFont="1" applyFill="1" applyBorder="1" applyAlignment="1">
      <alignment horizontal="center" vertical="center" wrapText="1"/>
    </xf>
    <xf numFmtId="4" fontId="19" fillId="8" borderId="51" xfId="0" applyNumberFormat="1" applyFont="1" applyFill="1" applyBorder="1" applyAlignment="1">
      <alignment horizontal="center" vertical="center" wrapText="1"/>
    </xf>
    <xf numFmtId="0" fontId="45" fillId="2" borderId="2" xfId="0" applyFont="1" applyFill="1" applyBorder="1" applyAlignment="1">
      <alignment horizontal="left" vertical="center"/>
    </xf>
    <xf numFmtId="0" fontId="18" fillId="2" borderId="2" xfId="0" applyFont="1" applyFill="1" applyBorder="1" applyAlignment="1">
      <alignment horizontal="left" vertical="center"/>
    </xf>
    <xf numFmtId="0" fontId="34" fillId="4" borderId="15" xfId="0" applyFont="1" applyFill="1" applyBorder="1" applyAlignment="1">
      <alignment horizontal="center" vertical="center" wrapText="1"/>
    </xf>
    <xf numFmtId="0" fontId="34" fillId="4" borderId="16" xfId="0" applyFont="1" applyFill="1" applyBorder="1" applyAlignment="1">
      <alignment horizontal="center" vertical="center" wrapText="1"/>
    </xf>
    <xf numFmtId="0" fontId="34" fillId="4" borderId="17" xfId="0" applyFont="1" applyFill="1" applyBorder="1" applyAlignment="1">
      <alignment horizontal="center" vertical="center" wrapText="1"/>
    </xf>
    <xf numFmtId="0" fontId="37" fillId="2" borderId="18" xfId="0" applyFont="1" applyFill="1" applyBorder="1" applyAlignment="1">
      <alignment horizontal="center" vertical="center" wrapText="1"/>
    </xf>
    <xf numFmtId="0" fontId="37" fillId="2" borderId="0" xfId="0" applyFont="1" applyFill="1" applyAlignment="1">
      <alignment horizontal="center" vertical="center" wrapText="1"/>
    </xf>
    <xf numFmtId="0" fontId="37" fillId="2" borderId="19" xfId="0" applyFont="1" applyFill="1" applyBorder="1" applyAlignment="1">
      <alignment horizontal="center" vertical="center" wrapText="1"/>
    </xf>
    <xf numFmtId="0" fontId="21" fillId="5" borderId="18" xfId="0" applyFont="1" applyFill="1" applyBorder="1" applyAlignment="1">
      <alignment horizontal="center" vertical="center" wrapText="1"/>
    </xf>
    <xf numFmtId="0" fontId="21" fillId="5" borderId="0" xfId="0" applyFont="1" applyFill="1" applyAlignment="1">
      <alignment horizontal="center" vertical="center" wrapText="1"/>
    </xf>
    <xf numFmtId="0" fontId="21" fillId="5" borderId="19" xfId="0" applyFont="1" applyFill="1" applyBorder="1" applyAlignment="1">
      <alignment horizontal="center" vertical="center" wrapText="1"/>
    </xf>
    <xf numFmtId="0" fontId="45" fillId="2" borderId="7" xfId="0" applyFont="1" applyFill="1" applyBorder="1" applyAlignment="1">
      <alignment horizontal="left" vertical="center"/>
    </xf>
    <xf numFmtId="0" fontId="45" fillId="2" borderId="25" xfId="0" applyFont="1" applyFill="1" applyBorder="1" applyAlignment="1">
      <alignment horizontal="left" vertical="center"/>
    </xf>
    <xf numFmtId="0" fontId="45" fillId="2" borderId="35" xfId="0" applyFont="1" applyFill="1" applyBorder="1" applyAlignment="1">
      <alignment horizontal="left" vertical="center"/>
    </xf>
    <xf numFmtId="0" fontId="18" fillId="2" borderId="39" xfId="0" applyFont="1" applyFill="1" applyBorder="1" applyAlignment="1">
      <alignment horizontal="left" vertical="center" indent="1"/>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25" fillId="2" borderId="18" xfId="0" applyFont="1" applyFill="1" applyBorder="1" applyAlignment="1">
      <alignment horizontal="center" vertical="center" wrapText="1"/>
    </xf>
    <xf numFmtId="0" fontId="25" fillId="2" borderId="0" xfId="0" applyFont="1" applyFill="1" applyAlignment="1">
      <alignment horizontal="center" vertical="center" wrapText="1"/>
    </xf>
    <xf numFmtId="0" fontId="25" fillId="2" borderId="19" xfId="0" applyFont="1" applyFill="1" applyBorder="1" applyAlignment="1">
      <alignment horizontal="center" vertical="center" wrapText="1"/>
    </xf>
    <xf numFmtId="0" fontId="39" fillId="5" borderId="18" xfId="0" applyFont="1" applyFill="1" applyBorder="1" applyAlignment="1">
      <alignment horizontal="center" vertical="center" wrapText="1"/>
    </xf>
    <xf numFmtId="0" fontId="39" fillId="5" borderId="0" xfId="0" applyFont="1" applyFill="1" applyAlignment="1">
      <alignment horizontal="center" vertical="center" wrapText="1"/>
    </xf>
    <xf numFmtId="0" fontId="39" fillId="5" borderId="19" xfId="0" applyFont="1" applyFill="1" applyBorder="1" applyAlignment="1">
      <alignment horizontal="center" vertical="center" wrapText="1"/>
    </xf>
    <xf numFmtId="0" fontId="63" fillId="4" borderId="18" xfId="0" applyFont="1" applyFill="1" applyBorder="1" applyAlignment="1">
      <alignment horizontal="left" vertical="center" wrapText="1" indent="2"/>
    </xf>
    <xf numFmtId="0" fontId="63" fillId="4" borderId="0" xfId="0" applyFont="1" applyFill="1" applyAlignment="1">
      <alignment horizontal="left" vertical="center" wrapText="1" indent="2"/>
    </xf>
    <xf numFmtId="0" fontId="63" fillId="4" borderId="19" xfId="0" applyFont="1" applyFill="1" applyBorder="1" applyAlignment="1">
      <alignment horizontal="left" vertical="center" wrapText="1" indent="2"/>
    </xf>
    <xf numFmtId="0" fontId="18" fillId="2" borderId="7" xfId="0" applyFont="1" applyFill="1" applyBorder="1" applyAlignment="1">
      <alignment horizontal="left" vertical="center"/>
    </xf>
    <xf numFmtId="0" fontId="18" fillId="2" borderId="35" xfId="0" applyFont="1" applyFill="1" applyBorder="1" applyAlignment="1">
      <alignment horizontal="left" vertical="center"/>
    </xf>
    <xf numFmtId="167" fontId="19" fillId="0" borderId="4" xfId="0" applyNumberFormat="1" applyFont="1" applyBorder="1" applyAlignment="1">
      <alignment horizontal="center" vertical="center" wrapText="1"/>
    </xf>
    <xf numFmtId="0" fontId="18" fillId="2" borderId="2" xfId="0" applyFont="1" applyFill="1" applyBorder="1" applyAlignment="1">
      <alignment horizontal="left" vertical="center" indent="1"/>
    </xf>
    <xf numFmtId="0" fontId="24" fillId="0" borderId="21" xfId="0" applyFont="1" applyBorder="1" applyAlignment="1">
      <alignment horizontal="center" vertical="center"/>
    </xf>
    <xf numFmtId="0" fontId="24" fillId="0" borderId="37" xfId="0" applyFont="1" applyBorder="1" applyAlignment="1">
      <alignment horizontal="center" vertical="center"/>
    </xf>
    <xf numFmtId="0" fontId="18" fillId="2" borderId="7" xfId="0" applyFont="1" applyFill="1" applyBorder="1" applyAlignment="1">
      <alignment horizontal="left" vertical="center" indent="1"/>
    </xf>
    <xf numFmtId="0" fontId="18" fillId="2" borderId="35" xfId="0" applyFont="1" applyFill="1" applyBorder="1" applyAlignment="1">
      <alignment horizontal="left" vertical="center" indent="1"/>
    </xf>
    <xf numFmtId="167" fontId="19" fillId="0" borderId="11" xfId="0" applyNumberFormat="1" applyFont="1" applyBorder="1" applyAlignment="1">
      <alignment horizontal="center" vertical="center" wrapText="1"/>
    </xf>
    <xf numFmtId="167" fontId="19" fillId="0" borderId="6" xfId="0" applyNumberFormat="1" applyFont="1" applyBorder="1" applyAlignment="1">
      <alignment horizontal="center" vertical="center" wrapText="1"/>
    </xf>
    <xf numFmtId="0" fontId="0" fillId="0" borderId="2" xfId="0" applyBorder="1" applyAlignment="1">
      <alignment horizontal="center"/>
    </xf>
    <xf numFmtId="0" fontId="0" fillId="0" borderId="38" xfId="0" applyBorder="1" applyAlignment="1">
      <alignment horizontal="center"/>
    </xf>
    <xf numFmtId="4" fontId="69" fillId="2" borderId="54" xfId="10" applyNumberFormat="1" applyFont="1" applyFill="1" applyBorder="1" applyAlignment="1">
      <alignment horizontal="right" vertical="center" wrapText="1"/>
    </xf>
    <xf numFmtId="4" fontId="69" fillId="2" borderId="55" xfId="10" applyNumberFormat="1" applyFont="1" applyFill="1" applyBorder="1" applyAlignment="1">
      <alignment horizontal="right" vertical="center" wrapText="1"/>
    </xf>
  </cellXfs>
  <cellStyles count="11">
    <cellStyle name="Comma" xfId="8" builtinId="3"/>
    <cellStyle name="Comma 2" xfId="1" xr:uid="{00000000-0005-0000-0000-000001000000}"/>
    <cellStyle name="Hyperlink" xfId="10" builtinId="8"/>
    <cellStyle name="Normal" xfId="0" builtinId="0"/>
    <cellStyle name="Normal 2" xfId="2" xr:uid="{00000000-0005-0000-0000-000004000000}"/>
    <cellStyle name="Normal 3" xfId="3" xr:uid="{00000000-0005-0000-0000-000005000000}"/>
    <cellStyle name="Normal 4" xfId="4" xr:uid="{00000000-0005-0000-0000-000006000000}"/>
    <cellStyle name="Normal 5" xfId="6" xr:uid="{00000000-0005-0000-0000-000007000000}"/>
    <cellStyle name="Normal 8" xfId="9" xr:uid="{00000000-0005-0000-0000-000008000000}"/>
    <cellStyle name="Per cent 2" xfId="5" xr:uid="{00000000-0005-0000-0000-000009000000}"/>
    <cellStyle name="Per cent 3" xfId="7" xr:uid="{00000000-0005-0000-0000-00000A000000}"/>
  </cellStyles>
  <dxfs count="26">
    <dxf>
      <font>
        <b val="0"/>
        <i val="0"/>
        <strike val="0"/>
        <condense val="0"/>
        <extend val="0"/>
        <outline val="0"/>
        <shadow val="0"/>
        <u val="none"/>
        <vertAlign val="baseline"/>
        <sz val="14"/>
        <color rgb="FF000000"/>
        <name val="Tahoma"/>
        <scheme val="none"/>
      </font>
      <numFmt numFmtId="165" formatCode="0000.0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rgb="FF000000"/>
        <name val="Tahoma"/>
        <scheme val="none"/>
      </font>
      <numFmt numFmtId="165" formatCode="0000.0000"/>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rgb="FF000000"/>
        <name val="Tahoma"/>
        <scheme val="none"/>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rgb="FF000000"/>
        <name val="Tahoma"/>
        <scheme val="none"/>
      </font>
      <numFmt numFmtId="165" formatCode="0000.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rgb="FF000000"/>
        <name val="Tahoma"/>
        <scheme val="none"/>
      </font>
      <numFmt numFmtId="165" formatCode="0000.0000"/>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rgb="FF000000"/>
        <name val="Tahoma"/>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4"/>
        <color theme="1"/>
        <name val="Calibri"/>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4"/>
        <color theme="1"/>
        <name val="Calibri"/>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4"/>
        <color theme="1"/>
        <name val="Calibri"/>
        <scheme val="none"/>
      </font>
      <fill>
        <patternFill patternType="none">
          <fgColor indexed="64"/>
          <bgColor auto="1"/>
        </patternFill>
      </fill>
    </dxf>
    <dxf>
      <numFmt numFmtId="19" formatCode="dd/mm/yyyy"/>
    </dxf>
    <dxf>
      <numFmt numFmtId="19" formatCode="dd/mm/yyyy"/>
    </dxf>
    <dxf>
      <font>
        <b/>
        <i val="0"/>
        <strike val="0"/>
        <condense val="0"/>
        <extend val="0"/>
        <outline val="0"/>
        <shadow val="0"/>
        <u val="none"/>
        <vertAlign val="baseline"/>
        <sz val="16"/>
        <color rgb="FF000000"/>
        <name val="Arial Rounded MT Bold"/>
        <scheme val="none"/>
      </font>
      <numFmt numFmtId="167" formatCode="&quot;₦&quot;#,##0.00"/>
      <fill>
        <patternFill patternType="solid">
          <fgColor indexed="64"/>
          <bgColor rgb="FFFFFFFF"/>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8"/>
        <color rgb="FF000000"/>
        <name val="Arial Rounded MT Bold"/>
        <scheme val="none"/>
      </font>
      <numFmt numFmtId="4" formatCode="#,##0.00"/>
      <alignment horizontal="left" vertical="bottom" textRotation="0" wrapText="0" indent="4"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8"/>
        <color indexed="8"/>
        <name val="Arial Rounded MT Bold"/>
        <scheme val="none"/>
      </font>
      <numFmt numFmtId="30" formatCode="@"/>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border>
        <bottom style="thin">
          <color rgb="FF000000"/>
        </bottom>
      </border>
    </dxf>
    <dxf>
      <font>
        <strike val="0"/>
        <outline val="0"/>
        <shadow val="0"/>
        <u val="none"/>
        <vertAlign val="baseline"/>
        <color theme="0"/>
        <name val="Arial Rounded MT Bold"/>
        <scheme val="none"/>
      </font>
      <fill>
        <patternFill patternType="solid">
          <fgColor indexed="64"/>
          <bgColor rgb="FF941100"/>
        </patternFill>
      </fill>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6"/>
        <color rgb="FF000000"/>
        <name val="Arial Rounded MT Bold"/>
        <scheme val="none"/>
      </font>
      <numFmt numFmtId="167" formatCode="&quot;₦&quot;#,##0.00"/>
      <fill>
        <patternFill patternType="solid">
          <fgColor indexed="64"/>
          <bgColor rgb="FFFFFFFF"/>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8"/>
        <color rgb="FF000000"/>
        <name val="Arial Rounded MT Bold"/>
        <scheme val="none"/>
      </font>
      <numFmt numFmtId="4" formatCode="#,##0.00"/>
      <alignment horizontal="left" vertical="bottom" textRotation="0" wrapText="0" indent="4"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8"/>
        <color indexed="8"/>
        <name val="Arial Rounded MT Bold"/>
        <scheme val="none"/>
      </font>
      <numFmt numFmtId="30" formatCode="@"/>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border>
        <bottom style="thin">
          <color rgb="FF000000"/>
        </bottom>
      </border>
    </dxf>
    <dxf>
      <font>
        <strike val="0"/>
        <outline val="0"/>
        <shadow val="0"/>
        <u val="none"/>
        <vertAlign val="baseline"/>
        <color theme="0"/>
        <name val="Arial Rounded MT Bold"/>
        <scheme val="none"/>
      </font>
      <fill>
        <patternFill patternType="solid">
          <fgColor indexed="64"/>
          <bgColor rgb="FF941100"/>
        </patternFill>
      </fill>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941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7354679</xdr:colOff>
      <xdr:row>1</xdr:row>
      <xdr:rowOff>91798</xdr:rowOff>
    </xdr:from>
    <xdr:to>
      <xdr:col>1</xdr:col>
      <xdr:colOff>10825134</xdr:colOff>
      <xdr:row>1</xdr:row>
      <xdr:rowOff>989882</xdr:rowOff>
    </xdr:to>
    <xdr:pic>
      <xdr:nvPicPr>
        <xdr:cNvPr id="2" name="Picture 1">
          <a:extLst>
            <a:ext uri="{FF2B5EF4-FFF2-40B4-BE49-F238E27FC236}">
              <a16:creationId xmlns:a16="http://schemas.microsoft.com/office/drawing/2014/main" id="{71A4C4D5-1A0F-4FDD-945B-0D78C8662B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926179" y="578631"/>
          <a:ext cx="3470455" cy="8980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987762</xdr:colOff>
      <xdr:row>1</xdr:row>
      <xdr:rowOff>15241</xdr:rowOff>
    </xdr:from>
    <xdr:to>
      <xdr:col>3</xdr:col>
      <xdr:colOff>764837</xdr:colOff>
      <xdr:row>2</xdr:row>
      <xdr:rowOff>72369</xdr:rowOff>
    </xdr:to>
    <xdr:pic>
      <xdr:nvPicPr>
        <xdr:cNvPr id="3" name="Picture 2">
          <a:extLst>
            <a:ext uri="{FF2B5EF4-FFF2-40B4-BE49-F238E27FC236}">
              <a16:creationId xmlns:a16="http://schemas.microsoft.com/office/drawing/2014/main" id="{0928B88A-D1F5-16DD-FFFB-EF6FCF6F41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24362" y="421641"/>
          <a:ext cx="1643975" cy="4254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3982539</xdr:colOff>
      <xdr:row>1</xdr:row>
      <xdr:rowOff>143691</xdr:rowOff>
    </xdr:from>
    <xdr:to>
      <xdr:col>3</xdr:col>
      <xdr:colOff>633494</xdr:colOff>
      <xdr:row>1</xdr:row>
      <xdr:rowOff>1043691</xdr:rowOff>
    </xdr:to>
    <xdr:pic>
      <xdr:nvPicPr>
        <xdr:cNvPr id="4" name="Picture 3">
          <a:extLst>
            <a:ext uri="{FF2B5EF4-FFF2-40B4-BE49-F238E27FC236}">
              <a16:creationId xmlns:a16="http://schemas.microsoft.com/office/drawing/2014/main" id="{813AB134-E91E-4FB2-94BB-261CEA7604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996098" y="358945"/>
          <a:ext cx="3470147" cy="90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3482754</xdr:colOff>
      <xdr:row>1</xdr:row>
      <xdr:rowOff>108652</xdr:rowOff>
    </xdr:from>
    <xdr:to>
      <xdr:col>3</xdr:col>
      <xdr:colOff>179876</xdr:colOff>
      <xdr:row>1</xdr:row>
      <xdr:rowOff>1006736</xdr:rowOff>
    </xdr:to>
    <xdr:pic>
      <xdr:nvPicPr>
        <xdr:cNvPr id="2" name="Picture 1">
          <a:extLst>
            <a:ext uri="{FF2B5EF4-FFF2-40B4-BE49-F238E27FC236}">
              <a16:creationId xmlns:a16="http://schemas.microsoft.com/office/drawing/2014/main" id="{AC02D49A-E912-4CC2-89F1-9A51FD3552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118360" y="320319"/>
          <a:ext cx="3470455" cy="8980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5911570</xdr:colOff>
      <xdr:row>2</xdr:row>
      <xdr:rowOff>98430</xdr:rowOff>
    </xdr:from>
    <xdr:to>
      <xdr:col>3</xdr:col>
      <xdr:colOff>837399</xdr:colOff>
      <xdr:row>2</xdr:row>
      <xdr:rowOff>998430</xdr:rowOff>
    </xdr:to>
    <xdr:pic>
      <xdr:nvPicPr>
        <xdr:cNvPr id="2" name="Picture 1">
          <a:extLst>
            <a:ext uri="{FF2B5EF4-FFF2-40B4-BE49-F238E27FC236}">
              <a16:creationId xmlns:a16="http://schemas.microsoft.com/office/drawing/2014/main" id="{398BCE82-FDA6-4063-BCA2-04A74FCCB2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674406" y="496490"/>
          <a:ext cx="3550456" cy="90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2286001</xdr:colOff>
      <xdr:row>0</xdr:row>
      <xdr:rowOff>50800</xdr:rowOff>
    </xdr:from>
    <xdr:to>
      <xdr:col>3</xdr:col>
      <xdr:colOff>101602</xdr:colOff>
      <xdr:row>0</xdr:row>
      <xdr:rowOff>846667</xdr:rowOff>
    </xdr:to>
    <xdr:pic>
      <xdr:nvPicPr>
        <xdr:cNvPr id="4" name="Picture 3">
          <a:extLst>
            <a:ext uri="{FF2B5EF4-FFF2-40B4-BE49-F238E27FC236}">
              <a16:creationId xmlns:a16="http://schemas.microsoft.com/office/drawing/2014/main" id="{D2E4E5F0-3E17-B342-B6FD-128776F64B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738534" y="50800"/>
          <a:ext cx="3318934" cy="795867"/>
        </a:xfrm>
        <a:prstGeom prst="rect">
          <a:avLst/>
        </a:prstGeom>
      </xdr:spPr>
    </xdr:pic>
    <xdr:clientData/>
  </xdr:twoCellAnchor>
  <xdr:twoCellAnchor>
    <xdr:from>
      <xdr:col>1</xdr:col>
      <xdr:colOff>25400</xdr:colOff>
      <xdr:row>1</xdr:row>
      <xdr:rowOff>279400</xdr:rowOff>
    </xdr:from>
    <xdr:to>
      <xdr:col>1</xdr:col>
      <xdr:colOff>510032</xdr:colOff>
      <xdr:row>2</xdr:row>
      <xdr:rowOff>383032</xdr:rowOff>
    </xdr:to>
    <xdr:sp macro="" textlink="">
      <xdr:nvSpPr>
        <xdr:cNvPr id="2" name="Chevron 1">
          <a:extLst>
            <a:ext uri="{FF2B5EF4-FFF2-40B4-BE49-F238E27FC236}">
              <a16:creationId xmlns:a16="http://schemas.microsoft.com/office/drawing/2014/main" id="{F4515932-0376-94D9-F0D5-9041B6652031}"/>
            </a:ext>
          </a:extLst>
        </xdr:cNvPr>
        <xdr:cNvSpPr/>
      </xdr:nvSpPr>
      <xdr:spPr>
        <a:xfrm rot="10800000">
          <a:off x="381000" y="1168400"/>
          <a:ext cx="484632" cy="484632"/>
        </a:xfrm>
        <a:prstGeom prst="chevron">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2286001</xdr:colOff>
      <xdr:row>0</xdr:row>
      <xdr:rowOff>50800</xdr:rowOff>
    </xdr:from>
    <xdr:to>
      <xdr:col>1</xdr:col>
      <xdr:colOff>5604935</xdr:colOff>
      <xdr:row>0</xdr:row>
      <xdr:rowOff>846667</xdr:rowOff>
    </xdr:to>
    <xdr:pic>
      <xdr:nvPicPr>
        <xdr:cNvPr id="3" name="Picture 2">
          <a:extLst>
            <a:ext uri="{FF2B5EF4-FFF2-40B4-BE49-F238E27FC236}">
              <a16:creationId xmlns:a16="http://schemas.microsoft.com/office/drawing/2014/main" id="{7CBBF833-7BAC-D342-B385-AA8200AFFA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721601" y="50800"/>
          <a:ext cx="3318934" cy="795867"/>
        </a:xfrm>
        <a:prstGeom prst="rect">
          <a:avLst/>
        </a:prstGeom>
      </xdr:spPr>
    </xdr:pic>
    <xdr:clientData/>
  </xdr:twoCellAnchor>
  <xdr:twoCellAnchor>
    <xdr:from>
      <xdr:col>0</xdr:col>
      <xdr:colOff>25400</xdr:colOff>
      <xdr:row>1</xdr:row>
      <xdr:rowOff>279400</xdr:rowOff>
    </xdr:from>
    <xdr:to>
      <xdr:col>0</xdr:col>
      <xdr:colOff>510032</xdr:colOff>
      <xdr:row>2</xdr:row>
      <xdr:rowOff>383032</xdr:rowOff>
    </xdr:to>
    <xdr:sp macro="" textlink="">
      <xdr:nvSpPr>
        <xdr:cNvPr id="6" name="Chevron 5">
          <a:extLst>
            <a:ext uri="{FF2B5EF4-FFF2-40B4-BE49-F238E27FC236}">
              <a16:creationId xmlns:a16="http://schemas.microsoft.com/office/drawing/2014/main" id="{607F04E9-C411-0F4B-A8FB-F44A0C8CBBC4}"/>
            </a:ext>
          </a:extLst>
        </xdr:cNvPr>
        <xdr:cNvSpPr/>
      </xdr:nvSpPr>
      <xdr:spPr>
        <a:xfrm rot="10800000">
          <a:off x="381000" y="1168400"/>
          <a:ext cx="484632" cy="484632"/>
        </a:xfrm>
        <a:prstGeom prst="chevron">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other_income" displayName="other_income" ref="C2:E17" totalsRowShown="0" headerRowDxfId="25" headerRowBorderDxfId="24" tableBorderDxfId="23" totalsRowBorderDxfId="22">
  <autoFilter ref="C2:E17" xr:uid="{00000000-0009-0000-0100-000008000000}"/>
  <tableColumns count="3">
    <tableColumn id="2" xr3:uid="{00000000-0010-0000-0000-000002000000}" name="PROFIT OR LOSS SCHEDULE" dataDxfId="21"/>
    <tableColumn id="3" xr3:uid="{00000000-0010-0000-0000-000003000000}" name="REVENUE" dataDxfId="20" dataCellStyle="Normal 3"/>
    <tableColumn id="4" xr3:uid="{00000000-0010-0000-0000-000004000000}" name="REVENUE TOTAL" dataDxfId="19" dataCellStyle="Normal 3"/>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1000000}" name="administrative_expenses" displayName="administrative_expenses" ref="B2:D70" totalsRowShown="0" headerRowDxfId="18" headerRowBorderDxfId="17" tableBorderDxfId="16" totalsRowBorderDxfId="15">
  <autoFilter ref="B2:D70" xr:uid="{00000000-0009-0000-0100-000009000000}"/>
  <tableColumns count="3">
    <tableColumn id="2" xr3:uid="{00000000-0010-0000-0100-000002000000}" name="PROFIT OR LOSS SCHEDULE" dataDxfId="14"/>
    <tableColumn id="3" xr3:uid="{00000000-0010-0000-0100-000003000000}" name="REVENUE" dataDxfId="13" dataCellStyle="Normal 3"/>
    <tableColumn id="4" xr3:uid="{00000000-0010-0000-0100-000004000000}" name="REVENUE TOTAL" dataDxfId="12" dataCellStyle="Normal 3"/>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bl_sectors" displayName="tbl_sectors" ref="B1:C20" totalsRowShown="0">
  <autoFilter ref="B1:C20" xr:uid="{00000000-0009-0000-0100-000001000000}"/>
  <tableColumns count="2">
    <tableColumn id="1" xr3:uid="{00000000-0010-0000-0200-000001000000}" name="id"/>
    <tableColumn id="2" xr3:uid="{00000000-0010-0000-0200-000002000000}" name="sector"/>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bl_ppe_category" displayName="tbl_ppe_category" ref="J1:K16" totalsRowShown="0">
  <autoFilter ref="J1:K16" xr:uid="{00000000-0009-0000-0100-000002000000}"/>
  <tableColumns count="2">
    <tableColumn id="1" xr3:uid="{00000000-0010-0000-0300-000001000000}" name="id"/>
    <tableColumn id="2" xr3:uid="{00000000-0010-0000-0300-000002000000}" name="ppe_category"/>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tbl_date_validation" displayName="tbl_date_validation" ref="M1:O2" totalsRowShown="0">
  <autoFilter ref="M1:O2" xr:uid="{00000000-0009-0000-0100-000003000000}"/>
  <tableColumns count="3">
    <tableColumn id="1" xr3:uid="{00000000-0010-0000-0400-000001000000}" name="id"/>
    <tableColumn id="2" xr3:uid="{00000000-0010-0000-0400-000002000000}" name="start" dataDxfId="11"/>
    <tableColumn id="3" xr3:uid="{00000000-0010-0000-0400-000003000000}" name="end" dataDxfId="10">
      <calculatedColumnFormula>TODAY()</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5000000}" name="Table5" displayName="Table5" ref="S1:U83" totalsRowShown="0" dataDxfId="9">
  <autoFilter ref="S1:U83" xr:uid="{00000000-0009-0000-0100-000004000000}"/>
  <tableColumns count="3">
    <tableColumn id="1" xr3:uid="{00000000-0010-0000-0500-000001000000}" name="id" dataDxfId="8"/>
    <tableColumn id="2" xr3:uid="{00000000-0010-0000-0500-000002000000}" name="code" dataDxfId="7"/>
    <tableColumn id="3" xr3:uid="{00000000-0010-0000-0500-000003000000}" name="details" dataDxfId="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Table6" displayName="Table6" ref="W1:X32" totalsRowShown="0" headerRowCellStyle="Normal 4" dataCellStyle="Normal 4">
  <autoFilter ref="W1:X32" xr:uid="{00000000-0009-0000-0100-000005000000}"/>
  <tableColumns count="2">
    <tableColumn id="1" xr3:uid="{00000000-0010-0000-0600-000001000000}" name="id" dataCellStyle="Normal 4"/>
    <tableColumn id="2" xr3:uid="{00000000-0010-0000-0600-000002000000}" name="year" dataCellStyle="Normal 4"/>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asset_description" displayName="asset_description" ref="Z1:AC28" totalsRowShown="0">
  <autoFilter ref="Z1:AC28" xr:uid="{00000000-0009-0000-0100-000006000000}"/>
  <tableColumns count="4">
    <tableColumn id="1" xr3:uid="{00000000-0010-0000-0700-000001000000}" name="id"/>
    <tableColumn id="2" xr3:uid="{00000000-0010-0000-0700-000002000000}" name="description" dataDxfId="5">
      <calculatedColumnFormula>AC2 &amp; " - " &amp; AB2</calculatedColumnFormula>
    </tableColumn>
    <tableColumn id="3" xr3:uid="{00000000-0010-0000-0700-000003000000}" name="description2" dataDxfId="4"/>
    <tableColumn id="4" xr3:uid="{00000000-0010-0000-0700-000004000000}" name="code" dataDxfId="3"/>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8000000}" name="charge_for_the_year" displayName="charge_for_the_year" ref="AF1:AI24" totalsRowShown="0">
  <autoFilter ref="AF1:AI24" xr:uid="{00000000-0009-0000-0100-000007000000}"/>
  <tableColumns count="4">
    <tableColumn id="1" xr3:uid="{00000000-0010-0000-0800-000001000000}" name="id"/>
    <tableColumn id="2" xr3:uid="{00000000-0010-0000-0800-000002000000}" name="charge" dataDxfId="2">
      <calculatedColumnFormula>AI2 &amp; " - " &amp; AH2</calculatedColumnFormula>
    </tableColumn>
    <tableColumn id="3" xr3:uid="{00000000-0010-0000-0800-000003000000}" name="charge2" dataDxfId="1"/>
    <tableColumn id="4" xr3:uid="{00000000-0010-0000-0800-000004000000}" name="cod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7" Type="http://schemas.openxmlformats.org/officeDocument/2006/relationships/table" Target="../tables/table9.xml"/><Relationship Id="rId2" Type="http://schemas.openxmlformats.org/officeDocument/2006/relationships/table" Target="../tables/table4.xml"/><Relationship Id="rId1" Type="http://schemas.openxmlformats.org/officeDocument/2006/relationships/table" Target="../tables/table3.xml"/><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sheetPr>
  <dimension ref="B1:B99"/>
  <sheetViews>
    <sheetView zoomScale="80" zoomScaleNormal="80" workbookViewId="0">
      <selection activeCell="B30" sqref="B30"/>
    </sheetView>
  </sheetViews>
  <sheetFormatPr baseColWidth="10" defaultColWidth="11.33203125" defaultRowHeight="24" x14ac:dyDescent="0.3"/>
  <cols>
    <col min="1" max="1" width="7.5" style="24" customWidth="1"/>
    <col min="2" max="2" width="235.83203125" style="28" customWidth="1"/>
    <col min="3" max="16384" width="11.33203125" style="24"/>
  </cols>
  <sheetData>
    <row r="1" spans="2:2" ht="39.5" customHeight="1" thickBot="1" x14ac:dyDescent="0.35"/>
    <row r="2" spans="2:2" ht="83.5" customHeight="1" x14ac:dyDescent="0.3">
      <c r="B2" s="121"/>
    </row>
    <row r="3" spans="2:2" s="26" customFormat="1" ht="48" customHeight="1" x14ac:dyDescent="0.2">
      <c r="B3" s="25" t="s">
        <v>300</v>
      </c>
    </row>
    <row r="4" spans="2:2" ht="19" customHeight="1" x14ac:dyDescent="0.3">
      <c r="B4" s="27"/>
    </row>
    <row r="5" spans="2:2" ht="31" x14ac:dyDescent="0.3">
      <c r="B5" s="90" t="s">
        <v>554</v>
      </c>
    </row>
    <row r="6" spans="2:2" ht="49" x14ac:dyDescent="0.3">
      <c r="B6" s="91" t="s">
        <v>574</v>
      </c>
    </row>
    <row r="7" spans="2:2" x14ac:dyDescent="0.3">
      <c r="B7" s="91"/>
    </row>
    <row r="8" spans="2:2" ht="31" x14ac:dyDescent="0.3">
      <c r="B8" s="90" t="s">
        <v>621</v>
      </c>
    </row>
    <row r="9" spans="2:2" ht="24.5" customHeight="1" x14ac:dyDescent="0.3">
      <c r="B9" s="91" t="s">
        <v>622</v>
      </c>
    </row>
    <row r="10" spans="2:2" x14ac:dyDescent="0.3">
      <c r="B10" s="123"/>
    </row>
    <row r="11" spans="2:2" ht="31" x14ac:dyDescent="0.3">
      <c r="B11" s="90" t="s">
        <v>555</v>
      </c>
    </row>
    <row r="12" spans="2:2" ht="25" x14ac:dyDescent="0.3">
      <c r="B12" s="91" t="s">
        <v>575</v>
      </c>
    </row>
    <row r="13" spans="2:2" ht="25" x14ac:dyDescent="0.3">
      <c r="B13" s="91" t="s">
        <v>576</v>
      </c>
    </row>
    <row r="14" spans="2:2" ht="25" x14ac:dyDescent="0.3">
      <c r="B14" s="91" t="s">
        <v>577</v>
      </c>
    </row>
    <row r="15" spans="2:2" ht="25" x14ac:dyDescent="0.3">
      <c r="B15" s="92" t="s">
        <v>556</v>
      </c>
    </row>
    <row r="16" spans="2:2" x14ac:dyDescent="0.3">
      <c r="B16" s="92"/>
    </row>
    <row r="17" spans="2:2" ht="31" x14ac:dyDescent="0.3">
      <c r="B17" s="90" t="s">
        <v>557</v>
      </c>
    </row>
    <row r="18" spans="2:2" ht="25" x14ac:dyDescent="0.3">
      <c r="B18" s="91" t="s">
        <v>558</v>
      </c>
    </row>
    <row r="19" spans="2:2" ht="25" x14ac:dyDescent="0.3">
      <c r="B19" s="91" t="s">
        <v>578</v>
      </c>
    </row>
    <row r="20" spans="2:2" ht="25" x14ac:dyDescent="0.3">
      <c r="B20" s="91" t="s">
        <v>650</v>
      </c>
    </row>
    <row r="21" spans="2:2" ht="25" x14ac:dyDescent="0.3">
      <c r="B21" s="91" t="s">
        <v>559</v>
      </c>
    </row>
    <row r="22" spans="2:2" ht="25" x14ac:dyDescent="0.3">
      <c r="B22" s="91" t="s">
        <v>651</v>
      </c>
    </row>
    <row r="23" spans="2:2" ht="25" x14ac:dyDescent="0.3">
      <c r="B23" s="92" t="s">
        <v>560</v>
      </c>
    </row>
    <row r="24" spans="2:2" x14ac:dyDescent="0.3">
      <c r="B24" s="91"/>
    </row>
    <row r="25" spans="2:2" ht="31" x14ac:dyDescent="0.3">
      <c r="B25" s="93" t="s">
        <v>561</v>
      </c>
    </row>
    <row r="26" spans="2:2" ht="25" x14ac:dyDescent="0.3">
      <c r="B26" s="94" t="s">
        <v>579</v>
      </c>
    </row>
    <row r="27" spans="2:2" ht="25" x14ac:dyDescent="0.3">
      <c r="B27" s="94" t="s">
        <v>618</v>
      </c>
    </row>
    <row r="28" spans="2:2" x14ac:dyDescent="0.3">
      <c r="B28" s="94"/>
    </row>
    <row r="29" spans="2:2" ht="27" x14ac:dyDescent="0.3">
      <c r="B29" s="122" t="s">
        <v>562</v>
      </c>
    </row>
    <row r="30" spans="2:2" ht="25" x14ac:dyDescent="0.3">
      <c r="B30" s="94" t="s">
        <v>563</v>
      </c>
    </row>
    <row r="31" spans="2:2" ht="25" x14ac:dyDescent="0.3">
      <c r="B31" s="94" t="s">
        <v>136</v>
      </c>
    </row>
    <row r="32" spans="2:2" ht="25" x14ac:dyDescent="0.3">
      <c r="B32" s="91" t="s">
        <v>564</v>
      </c>
    </row>
    <row r="33" spans="2:2" ht="25" x14ac:dyDescent="0.3">
      <c r="B33" s="91" t="s">
        <v>138</v>
      </c>
    </row>
    <row r="34" spans="2:2" ht="25" x14ac:dyDescent="0.3">
      <c r="B34" s="92" t="s">
        <v>565</v>
      </c>
    </row>
    <row r="35" spans="2:2" x14ac:dyDescent="0.3">
      <c r="B35" s="92"/>
    </row>
    <row r="36" spans="2:2" ht="27" x14ac:dyDescent="0.3">
      <c r="B36" s="122" t="s">
        <v>566</v>
      </c>
    </row>
    <row r="37" spans="2:2" ht="25" x14ac:dyDescent="0.3">
      <c r="B37" s="91" t="s">
        <v>619</v>
      </c>
    </row>
    <row r="38" spans="2:2" ht="25" x14ac:dyDescent="0.3">
      <c r="B38" s="91" t="s">
        <v>567</v>
      </c>
    </row>
    <row r="39" spans="2:2" ht="25" x14ac:dyDescent="0.3">
      <c r="B39" s="91" t="s">
        <v>568</v>
      </c>
    </row>
    <row r="40" spans="2:2" ht="25" x14ac:dyDescent="0.3">
      <c r="B40" s="91" t="s">
        <v>569</v>
      </c>
    </row>
    <row r="41" spans="2:2" x14ac:dyDescent="0.3">
      <c r="B41" s="91"/>
    </row>
    <row r="42" spans="2:2" ht="27" x14ac:dyDescent="0.3">
      <c r="B42" s="122" t="s">
        <v>570</v>
      </c>
    </row>
    <row r="43" spans="2:2" ht="25" x14ac:dyDescent="0.3">
      <c r="B43" s="91" t="s">
        <v>652</v>
      </c>
    </row>
    <row r="44" spans="2:2" x14ac:dyDescent="0.3">
      <c r="B44" s="91"/>
    </row>
    <row r="45" spans="2:2" ht="27" x14ac:dyDescent="0.3">
      <c r="B45" s="122" t="s">
        <v>571</v>
      </c>
    </row>
    <row r="46" spans="2:2" ht="25" x14ac:dyDescent="0.3">
      <c r="B46" s="91" t="s">
        <v>653</v>
      </c>
    </row>
    <row r="47" spans="2:2" x14ac:dyDescent="0.3">
      <c r="B47" s="91"/>
    </row>
    <row r="48" spans="2:2" ht="25" x14ac:dyDescent="0.3">
      <c r="B48" s="92" t="s">
        <v>572</v>
      </c>
    </row>
    <row r="49" spans="2:2" ht="25" x14ac:dyDescent="0.3">
      <c r="B49" s="91" t="s">
        <v>654</v>
      </c>
    </row>
    <row r="50" spans="2:2" ht="25" x14ac:dyDescent="0.3">
      <c r="B50" s="92" t="s">
        <v>580</v>
      </c>
    </row>
    <row r="51" spans="2:2" x14ac:dyDescent="0.3">
      <c r="B51" s="92"/>
    </row>
    <row r="52" spans="2:2" ht="31" x14ac:dyDescent="0.3">
      <c r="B52" s="90" t="s">
        <v>573</v>
      </c>
    </row>
    <row r="53" spans="2:2" ht="25" x14ac:dyDescent="0.3">
      <c r="B53" s="91" t="s">
        <v>604</v>
      </c>
    </row>
    <row r="54" spans="2:2" ht="25" x14ac:dyDescent="0.3">
      <c r="B54" s="91" t="s">
        <v>605</v>
      </c>
    </row>
    <row r="55" spans="2:2" ht="25" x14ac:dyDescent="0.3">
      <c r="B55" s="91" t="s">
        <v>606</v>
      </c>
    </row>
    <row r="56" spans="2:2" ht="25" x14ac:dyDescent="0.3">
      <c r="B56" s="92" t="s">
        <v>607</v>
      </c>
    </row>
    <row r="57" spans="2:2" x14ac:dyDescent="0.3">
      <c r="B57" s="92"/>
    </row>
    <row r="58" spans="2:2" ht="31" x14ac:dyDescent="0.3">
      <c r="B58" s="90" t="s">
        <v>581</v>
      </c>
    </row>
    <row r="59" spans="2:2" ht="25" x14ac:dyDescent="0.3">
      <c r="B59" s="91" t="s">
        <v>608</v>
      </c>
    </row>
    <row r="60" spans="2:2" ht="25" x14ac:dyDescent="0.3">
      <c r="B60" s="91" t="s">
        <v>609</v>
      </c>
    </row>
    <row r="61" spans="2:2" ht="25" x14ac:dyDescent="0.3">
      <c r="B61" s="91" t="s">
        <v>610</v>
      </c>
    </row>
    <row r="62" spans="2:2" x14ac:dyDescent="0.3">
      <c r="B62" s="91"/>
    </row>
    <row r="63" spans="2:2" ht="31" x14ac:dyDescent="0.3">
      <c r="B63" s="90" t="s">
        <v>582</v>
      </c>
    </row>
    <row r="64" spans="2:2" ht="25" x14ac:dyDescent="0.3">
      <c r="B64" s="91" t="s">
        <v>611</v>
      </c>
    </row>
    <row r="65" spans="2:2" ht="25" x14ac:dyDescent="0.3">
      <c r="B65" s="91" t="s">
        <v>583</v>
      </c>
    </row>
    <row r="66" spans="2:2" ht="25" x14ac:dyDescent="0.3">
      <c r="B66" s="92" t="s">
        <v>584</v>
      </c>
    </row>
    <row r="67" spans="2:2" x14ac:dyDescent="0.3">
      <c r="B67" s="92"/>
    </row>
    <row r="68" spans="2:2" ht="31" x14ac:dyDescent="0.3">
      <c r="B68" s="90" t="s">
        <v>585</v>
      </c>
    </row>
    <row r="69" spans="2:2" ht="25" x14ac:dyDescent="0.3">
      <c r="B69" s="91" t="s">
        <v>612</v>
      </c>
    </row>
    <row r="70" spans="2:2" ht="25" x14ac:dyDescent="0.3">
      <c r="B70" s="91" t="s">
        <v>620</v>
      </c>
    </row>
    <row r="71" spans="2:2" ht="25" x14ac:dyDescent="0.3">
      <c r="B71" s="91" t="s">
        <v>586</v>
      </c>
    </row>
    <row r="72" spans="2:2" ht="25" x14ac:dyDescent="0.3">
      <c r="B72" s="91" t="s">
        <v>587</v>
      </c>
    </row>
    <row r="73" spans="2:2" ht="25" x14ac:dyDescent="0.3">
      <c r="B73" s="91" t="s">
        <v>255</v>
      </c>
    </row>
    <row r="74" spans="2:2" ht="25" x14ac:dyDescent="0.3">
      <c r="B74" s="92" t="s">
        <v>588</v>
      </c>
    </row>
    <row r="75" spans="2:2" x14ac:dyDescent="0.3">
      <c r="B75" s="92"/>
    </row>
    <row r="76" spans="2:2" ht="31" x14ac:dyDescent="0.3">
      <c r="B76" s="90" t="s">
        <v>589</v>
      </c>
    </row>
    <row r="77" spans="2:2" ht="25" x14ac:dyDescent="0.3">
      <c r="B77" s="91" t="s">
        <v>613</v>
      </c>
    </row>
    <row r="78" spans="2:2" ht="25" x14ac:dyDescent="0.3">
      <c r="B78" s="91" t="s">
        <v>590</v>
      </c>
    </row>
    <row r="79" spans="2:2" x14ac:dyDescent="0.3">
      <c r="B79" s="91"/>
    </row>
    <row r="80" spans="2:2" ht="31" x14ac:dyDescent="0.3">
      <c r="B80" s="90" t="s">
        <v>591</v>
      </c>
    </row>
    <row r="81" spans="2:2" ht="25" x14ac:dyDescent="0.3">
      <c r="B81" s="91" t="s">
        <v>592</v>
      </c>
    </row>
    <row r="82" spans="2:2" ht="25" x14ac:dyDescent="0.3">
      <c r="B82" s="91" t="s">
        <v>614</v>
      </c>
    </row>
    <row r="83" spans="2:2" ht="25" x14ac:dyDescent="0.3">
      <c r="B83" s="91" t="s">
        <v>593</v>
      </c>
    </row>
    <row r="84" spans="2:2" ht="25" x14ac:dyDescent="0.3">
      <c r="B84" s="91" t="s">
        <v>615</v>
      </c>
    </row>
    <row r="85" spans="2:2" x14ac:dyDescent="0.3">
      <c r="B85" s="91"/>
    </row>
    <row r="86" spans="2:2" ht="31" x14ac:dyDescent="0.3">
      <c r="B86" s="90" t="s">
        <v>594</v>
      </c>
    </row>
    <row r="87" spans="2:2" ht="25" x14ac:dyDescent="0.3">
      <c r="B87" s="91" t="s">
        <v>616</v>
      </c>
    </row>
    <row r="88" spans="2:2" ht="25" x14ac:dyDescent="0.3">
      <c r="B88" s="91" t="s">
        <v>595</v>
      </c>
    </row>
    <row r="89" spans="2:2" ht="25" x14ac:dyDescent="0.3">
      <c r="B89" s="91" t="s">
        <v>617</v>
      </c>
    </row>
    <row r="90" spans="2:2" ht="25" x14ac:dyDescent="0.3">
      <c r="B90" s="91" t="s">
        <v>596</v>
      </c>
    </row>
    <row r="91" spans="2:2" ht="25" x14ac:dyDescent="0.3">
      <c r="B91" s="91" t="s">
        <v>597</v>
      </c>
    </row>
    <row r="92" spans="2:2" ht="25" x14ac:dyDescent="0.3">
      <c r="B92" s="91" t="s">
        <v>598</v>
      </c>
    </row>
    <row r="93" spans="2:2" ht="25" x14ac:dyDescent="0.3">
      <c r="B93" s="91" t="s">
        <v>599</v>
      </c>
    </row>
    <row r="94" spans="2:2" x14ac:dyDescent="0.3">
      <c r="B94" s="91"/>
    </row>
    <row r="95" spans="2:2" ht="31" x14ac:dyDescent="0.3">
      <c r="B95" s="90" t="s">
        <v>600</v>
      </c>
    </row>
    <row r="96" spans="2:2" ht="25" x14ac:dyDescent="0.3">
      <c r="B96" s="91" t="s">
        <v>601</v>
      </c>
    </row>
    <row r="97" spans="2:2" ht="25" x14ac:dyDescent="0.3">
      <c r="B97" s="91" t="s">
        <v>602</v>
      </c>
    </row>
    <row r="98" spans="2:2" ht="25" x14ac:dyDescent="0.3">
      <c r="B98" s="91" t="s">
        <v>603</v>
      </c>
    </row>
    <row r="99" spans="2:2" ht="25" thickBot="1" x14ac:dyDescent="0.35">
      <c r="B99" s="95"/>
    </row>
  </sheetData>
  <sheetProtection algorithmName="SHA-512" hashValue="5zRRR4CVMG+UuygUe1XRYEwaSzycWYogqs1FAWRqBalZr4e5i2hp9zsyoBArrxL92Jq/TeimIbdzjxedCIhqyQ==" saltValue="Q04TqUclmBZH+zMi7sG8eg==" spinCount="100000" sheet="1" objects="1" scenarios="1" select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9"/>
  <sheetViews>
    <sheetView workbookViewId="0">
      <selection activeCell="D7" sqref="D7"/>
    </sheetView>
  </sheetViews>
  <sheetFormatPr baseColWidth="10" defaultColWidth="10.83203125" defaultRowHeight="15" x14ac:dyDescent="0.2"/>
  <cols>
    <col min="1" max="1" width="5.6640625" style="47" customWidth="1"/>
    <col min="2" max="2" width="4" style="47" customWidth="1"/>
    <col min="3" max="3" width="24.5" style="47" customWidth="1"/>
    <col min="4" max="4" width="25.83203125" style="47" customWidth="1"/>
    <col min="5" max="5" width="3.1640625" style="47" customWidth="1"/>
    <col min="6" max="16384" width="10.83203125" style="47"/>
  </cols>
  <sheetData>
    <row r="1" spans="2:5" ht="32" customHeight="1" thickBot="1" x14ac:dyDescent="0.25"/>
    <row r="2" spans="2:5" ht="29" customHeight="1" x14ac:dyDescent="0.2">
      <c r="B2" s="48"/>
      <c r="C2" s="49"/>
      <c r="D2" s="49"/>
      <c r="E2" s="50"/>
    </row>
    <row r="3" spans="2:5" ht="10" customHeight="1" x14ac:dyDescent="0.2">
      <c r="B3" s="51"/>
      <c r="C3" s="52"/>
      <c r="D3" s="52"/>
      <c r="E3" s="53"/>
    </row>
    <row r="4" spans="2:5" ht="2" customHeight="1" x14ac:dyDescent="0.2">
      <c r="B4" s="51"/>
      <c r="C4" s="52"/>
      <c r="D4" s="52"/>
      <c r="E4" s="53"/>
    </row>
    <row r="5" spans="2:5" ht="22" customHeight="1" x14ac:dyDescent="0.2">
      <c r="B5" s="51"/>
      <c r="C5" s="270" t="s">
        <v>549</v>
      </c>
      <c r="D5" s="270"/>
      <c r="E5" s="53"/>
    </row>
    <row r="6" spans="2:5" x14ac:dyDescent="0.2">
      <c r="B6" s="51"/>
      <c r="C6" s="52"/>
      <c r="D6" s="52"/>
      <c r="E6" s="53"/>
    </row>
    <row r="7" spans="2:5" ht="31" customHeight="1" x14ac:dyDescent="0.2">
      <c r="B7" s="54"/>
      <c r="C7" s="56" t="s">
        <v>638</v>
      </c>
      <c r="D7" s="207">
        <v>2025</v>
      </c>
      <c r="E7" s="55"/>
    </row>
    <row r="8" spans="2:5" x14ac:dyDescent="0.2">
      <c r="B8" s="271"/>
      <c r="C8" s="272"/>
      <c r="D8" s="272"/>
      <c r="E8" s="273"/>
    </row>
    <row r="9" spans="2:5" ht="16" thickBot="1" x14ac:dyDescent="0.25">
      <c r="B9" s="274"/>
      <c r="C9" s="275"/>
      <c r="D9" s="275"/>
      <c r="E9" s="276"/>
    </row>
  </sheetData>
  <sheetProtection algorithmName="SHA-512" hashValue="AuKVCWkXfjguKoLgS8eJZZwFxhie9mzC2dYuWjcGUCOrtd1pFTGmqVA962rzD6gDrpIe+hOLGC/MjOkciiHSmA==" saltValue="Cq4qV5Thb1G3lYjCLEQ24Q==" spinCount="100000" sheet="1" objects="1" scenarios="1"/>
  <mergeCells count="2">
    <mergeCell ref="C5:D5"/>
    <mergeCell ref="B8:E9"/>
  </mergeCells>
  <dataValidations count="1">
    <dataValidation type="custom" showInputMessage="1" showErrorMessage="1" errorTitle="WRONG INPUT" error="Please enter a valid 4-digit year (2025 and beyond)" sqref="D7" xr:uid="{285EB778-E209-8D41-B656-5505275025C9}">
      <formula1>AND(NOT(ISBLANK(D7)),ISNUMBER(D7),D7=INT(D7),D7&gt;=2025)</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150"/>
  <sheetViews>
    <sheetView tabSelected="1" zoomScale="69" zoomScaleNormal="80" workbookViewId="0">
      <selection activeCell="C26" sqref="C26"/>
    </sheetView>
  </sheetViews>
  <sheetFormatPr baseColWidth="10" defaultColWidth="13.83203125" defaultRowHeight="24" x14ac:dyDescent="0.3"/>
  <cols>
    <col min="1" max="1" width="13.83203125" style="29"/>
    <col min="2" max="2" width="25.6640625" style="29" customWidth="1"/>
    <col min="3" max="3" width="89.6640625" style="29" customWidth="1"/>
    <col min="4" max="4" width="44.1640625" style="130" customWidth="1"/>
    <col min="5" max="5" width="46.1640625" style="30" customWidth="1"/>
    <col min="6" max="16384" width="13.83203125" style="29"/>
  </cols>
  <sheetData>
    <row r="1" spans="2:5" ht="17.25" customHeight="1" thickBot="1" x14ac:dyDescent="0.35"/>
    <row r="2" spans="2:5" ht="92.25" customHeight="1" x14ac:dyDescent="0.2">
      <c r="B2" s="245"/>
      <c r="C2" s="246"/>
      <c r="D2" s="246"/>
      <c r="E2" s="247"/>
    </row>
    <row r="3" spans="2:5" s="31" customFormat="1" ht="53.25" customHeight="1" x14ac:dyDescent="0.2">
      <c r="B3" s="248" t="s">
        <v>140</v>
      </c>
      <c r="C3" s="249"/>
      <c r="D3" s="249"/>
      <c r="E3" s="250"/>
    </row>
    <row r="4" spans="2:5" s="31" customFormat="1" ht="9" customHeight="1" x14ac:dyDescent="0.2">
      <c r="B4" s="254"/>
      <c r="C4" s="255"/>
      <c r="D4" s="255"/>
      <c r="E4" s="256"/>
    </row>
    <row r="5" spans="2:5" ht="43" customHeight="1" x14ac:dyDescent="0.2">
      <c r="B5" s="251" t="s">
        <v>640</v>
      </c>
      <c r="C5" s="252"/>
      <c r="D5" s="252"/>
      <c r="E5" s="253"/>
    </row>
    <row r="6" spans="2:5" s="32" customFormat="1" ht="33" customHeight="1" thickBot="1" x14ac:dyDescent="0.25">
      <c r="B6" s="40"/>
      <c r="C6" s="257" t="s">
        <v>93</v>
      </c>
      <c r="D6" s="257"/>
      <c r="E6" s="157" t="s">
        <v>92</v>
      </c>
    </row>
    <row r="7" spans="2:5" s="33" customFormat="1" ht="36" customHeight="1" thickBot="1" x14ac:dyDescent="0.25">
      <c r="B7" s="125"/>
      <c r="C7" s="161" t="s">
        <v>94</v>
      </c>
      <c r="D7" s="197"/>
      <c r="E7" s="129">
        <f>D7</f>
        <v>0</v>
      </c>
    </row>
    <row r="8" spans="2:5" s="33" customFormat="1" ht="40" customHeight="1" thickBot="1" x14ac:dyDescent="0.25">
      <c r="B8" s="126"/>
      <c r="C8" s="162" t="s">
        <v>95</v>
      </c>
      <c r="D8" s="197"/>
      <c r="E8" s="129">
        <f t="shared" ref="E8:E27" si="0">D8</f>
        <v>0</v>
      </c>
    </row>
    <row r="9" spans="2:5" s="33" customFormat="1" ht="40" customHeight="1" thickBot="1" x14ac:dyDescent="0.25">
      <c r="B9" s="126"/>
      <c r="C9" s="161" t="s">
        <v>96</v>
      </c>
      <c r="D9" s="197"/>
      <c r="E9" s="129">
        <f t="shared" si="0"/>
        <v>0</v>
      </c>
    </row>
    <row r="10" spans="2:5" s="33" customFormat="1" ht="40" customHeight="1" thickBot="1" x14ac:dyDescent="0.25">
      <c r="B10" s="127"/>
      <c r="C10" s="162" t="s">
        <v>97</v>
      </c>
      <c r="D10" s="197"/>
      <c r="E10" s="129">
        <f t="shared" si="0"/>
        <v>0</v>
      </c>
    </row>
    <row r="11" spans="2:5" s="33" customFormat="1" ht="40" customHeight="1" thickBot="1" x14ac:dyDescent="0.25">
      <c r="B11" s="127"/>
      <c r="C11" s="161" t="s">
        <v>98</v>
      </c>
      <c r="D11" s="197"/>
      <c r="E11" s="129">
        <f t="shared" si="0"/>
        <v>0</v>
      </c>
    </row>
    <row r="12" spans="2:5" s="33" customFormat="1" ht="40" customHeight="1" thickBot="1" x14ac:dyDescent="0.25">
      <c r="B12" s="127"/>
      <c r="C12" s="162" t="s">
        <v>99</v>
      </c>
      <c r="D12" s="197"/>
      <c r="E12" s="129">
        <f t="shared" si="0"/>
        <v>0</v>
      </c>
    </row>
    <row r="13" spans="2:5" s="33" customFormat="1" ht="40" customHeight="1" thickBot="1" x14ac:dyDescent="0.25">
      <c r="B13" s="127"/>
      <c r="C13" s="161" t="s">
        <v>100</v>
      </c>
      <c r="D13" s="197"/>
      <c r="E13" s="129">
        <f t="shared" si="0"/>
        <v>0</v>
      </c>
    </row>
    <row r="14" spans="2:5" s="33" customFormat="1" ht="40" customHeight="1" thickBot="1" x14ac:dyDescent="0.25">
      <c r="B14" s="127"/>
      <c r="C14" s="162" t="s">
        <v>101</v>
      </c>
      <c r="D14" s="197"/>
      <c r="E14" s="129">
        <f t="shared" si="0"/>
        <v>0</v>
      </c>
    </row>
    <row r="15" spans="2:5" s="33" customFormat="1" ht="40" customHeight="1" thickBot="1" x14ac:dyDescent="0.25">
      <c r="B15" s="127"/>
      <c r="C15" s="161" t="s">
        <v>102</v>
      </c>
      <c r="D15" s="197"/>
      <c r="E15" s="129">
        <f t="shared" si="0"/>
        <v>0</v>
      </c>
    </row>
    <row r="16" spans="2:5" s="33" customFormat="1" ht="40" customHeight="1" thickBot="1" x14ac:dyDescent="0.25">
      <c r="B16" s="127"/>
      <c r="C16" s="162" t="s">
        <v>103</v>
      </c>
      <c r="D16" s="197"/>
      <c r="E16" s="129">
        <f t="shared" si="0"/>
        <v>0</v>
      </c>
    </row>
    <row r="17" spans="2:5" s="33" customFormat="1" ht="40" customHeight="1" thickBot="1" x14ac:dyDescent="0.25">
      <c r="B17" s="127"/>
      <c r="C17" s="161" t="s">
        <v>104</v>
      </c>
      <c r="D17" s="197"/>
      <c r="E17" s="129">
        <f t="shared" si="0"/>
        <v>0</v>
      </c>
    </row>
    <row r="18" spans="2:5" s="33" customFormat="1" ht="40" customHeight="1" thickBot="1" x14ac:dyDescent="0.25">
      <c r="B18" s="127"/>
      <c r="C18" s="162" t="s">
        <v>105</v>
      </c>
      <c r="D18" s="197"/>
      <c r="E18" s="129">
        <f t="shared" si="0"/>
        <v>0</v>
      </c>
    </row>
    <row r="19" spans="2:5" s="33" customFormat="1" ht="40" customHeight="1" thickBot="1" x14ac:dyDescent="0.25">
      <c r="B19" s="127"/>
      <c r="C19" s="161" t="s">
        <v>106</v>
      </c>
      <c r="D19" s="197"/>
      <c r="E19" s="129">
        <f t="shared" si="0"/>
        <v>0</v>
      </c>
    </row>
    <row r="20" spans="2:5" s="33" customFormat="1" ht="40" customHeight="1" thickBot="1" x14ac:dyDescent="0.25">
      <c r="B20" s="127"/>
      <c r="C20" s="162" t="s">
        <v>107</v>
      </c>
      <c r="D20" s="197"/>
      <c r="E20" s="129">
        <f t="shared" si="0"/>
        <v>0</v>
      </c>
    </row>
    <row r="21" spans="2:5" s="33" customFormat="1" ht="40" customHeight="1" thickBot="1" x14ac:dyDescent="0.25">
      <c r="B21" s="127"/>
      <c r="C21" s="161" t="s">
        <v>108</v>
      </c>
      <c r="D21" s="197"/>
      <c r="E21" s="129">
        <f t="shared" si="0"/>
        <v>0</v>
      </c>
    </row>
    <row r="22" spans="2:5" s="33" customFormat="1" ht="40" customHeight="1" thickBot="1" x14ac:dyDescent="0.25">
      <c r="B22" s="127"/>
      <c r="C22" s="162" t="s">
        <v>109</v>
      </c>
      <c r="D22" s="197"/>
      <c r="E22" s="129">
        <f t="shared" si="0"/>
        <v>0</v>
      </c>
    </row>
    <row r="23" spans="2:5" s="33" customFormat="1" ht="40" customHeight="1" thickBot="1" x14ac:dyDescent="0.25">
      <c r="B23" s="127"/>
      <c r="C23" s="161" t="s">
        <v>110</v>
      </c>
      <c r="D23" s="197"/>
      <c r="E23" s="129">
        <f t="shared" si="0"/>
        <v>0</v>
      </c>
    </row>
    <row r="24" spans="2:5" s="33" customFormat="1" ht="40" customHeight="1" thickBot="1" x14ac:dyDescent="0.25">
      <c r="B24" s="127"/>
      <c r="C24" s="162" t="s">
        <v>111</v>
      </c>
      <c r="D24" s="197"/>
      <c r="E24" s="129">
        <f t="shared" si="0"/>
        <v>0</v>
      </c>
    </row>
    <row r="25" spans="2:5" s="33" customFormat="1" ht="40" customHeight="1" thickBot="1" x14ac:dyDescent="0.25">
      <c r="B25" s="201"/>
      <c r="C25" s="161" t="s">
        <v>112</v>
      </c>
      <c r="D25" s="197"/>
      <c r="E25" s="129">
        <f t="shared" ref="E25:E26" si="1">D25</f>
        <v>0</v>
      </c>
    </row>
    <row r="26" spans="2:5" s="33" customFormat="1" ht="40" customHeight="1" thickBot="1" x14ac:dyDescent="0.25">
      <c r="B26" s="201"/>
      <c r="C26" s="162" t="s">
        <v>665</v>
      </c>
      <c r="D26" s="197"/>
      <c r="E26" s="129">
        <f t="shared" si="1"/>
        <v>0</v>
      </c>
    </row>
    <row r="27" spans="2:5" s="33" customFormat="1" ht="40" customHeight="1" thickBot="1" x14ac:dyDescent="0.25">
      <c r="B27" s="128"/>
      <c r="C27" s="161" t="s">
        <v>298</v>
      </c>
      <c r="D27" s="197"/>
      <c r="E27" s="129">
        <f t="shared" si="0"/>
        <v>0</v>
      </c>
    </row>
    <row r="28" spans="2:5" ht="23" x14ac:dyDescent="0.25">
      <c r="B28" s="57"/>
      <c r="C28" s="57"/>
      <c r="D28" s="131"/>
      <c r="E28" s="58"/>
    </row>
    <row r="29" spans="2:5" ht="24" customHeight="1" x14ac:dyDescent="0.2">
      <c r="B29" s="57"/>
      <c r="C29" s="262"/>
      <c r="D29" s="262"/>
      <c r="E29" s="262"/>
    </row>
    <row r="30" spans="2:5" thickBot="1" x14ac:dyDescent="0.3">
      <c r="B30" s="57"/>
      <c r="C30" s="57"/>
      <c r="D30" s="131"/>
      <c r="E30" s="58"/>
    </row>
    <row r="31" spans="2:5" ht="62" customHeight="1" thickBot="1" x14ac:dyDescent="0.25">
      <c r="B31" s="57"/>
      <c r="C31" s="263" t="s">
        <v>113</v>
      </c>
      <c r="D31" s="264"/>
      <c r="E31" s="265"/>
    </row>
    <row r="32" spans="2:5" ht="32" customHeight="1" x14ac:dyDescent="0.2">
      <c r="B32" s="57"/>
      <c r="C32" s="260"/>
      <c r="D32" s="261"/>
      <c r="E32" s="6" t="s">
        <v>114</v>
      </c>
    </row>
    <row r="33" spans="2:5" ht="52" customHeight="1" thickBot="1" x14ac:dyDescent="0.25">
      <c r="B33" s="57"/>
      <c r="C33" s="7" t="s">
        <v>93</v>
      </c>
      <c r="D33" s="132" t="s">
        <v>542</v>
      </c>
      <c r="E33" s="202">
        <f>SUM(D34:D54)</f>
        <v>0</v>
      </c>
    </row>
    <row r="34" spans="2:5" ht="23" x14ac:dyDescent="0.2">
      <c r="B34" s="57"/>
      <c r="C34" s="155" t="s">
        <v>94</v>
      </c>
      <c r="D34" s="206">
        <f t="shared" ref="D34:D53" si="2">E7</f>
        <v>0</v>
      </c>
      <c r="E34" s="266"/>
    </row>
    <row r="35" spans="2:5" ht="23" x14ac:dyDescent="0.2">
      <c r="B35" s="57"/>
      <c r="C35" s="155" t="s">
        <v>95</v>
      </c>
      <c r="D35" s="206">
        <f t="shared" si="2"/>
        <v>0</v>
      </c>
      <c r="E35" s="266"/>
    </row>
    <row r="36" spans="2:5" ht="23" x14ac:dyDescent="0.2">
      <c r="B36" s="57"/>
      <c r="C36" s="155" t="s">
        <v>96</v>
      </c>
      <c r="D36" s="206">
        <f t="shared" si="2"/>
        <v>0</v>
      </c>
      <c r="E36" s="266"/>
    </row>
    <row r="37" spans="2:5" ht="23" x14ac:dyDescent="0.2">
      <c r="B37" s="57"/>
      <c r="C37" s="155" t="s">
        <v>97</v>
      </c>
      <c r="D37" s="206">
        <f t="shared" si="2"/>
        <v>0</v>
      </c>
      <c r="E37" s="266"/>
    </row>
    <row r="38" spans="2:5" ht="23" x14ac:dyDescent="0.2">
      <c r="B38" s="57"/>
      <c r="C38" s="155" t="s">
        <v>98</v>
      </c>
      <c r="D38" s="206">
        <f t="shared" si="2"/>
        <v>0</v>
      </c>
      <c r="E38" s="266"/>
    </row>
    <row r="39" spans="2:5" ht="23" x14ac:dyDescent="0.2">
      <c r="B39" s="57"/>
      <c r="C39" s="155" t="s">
        <v>99</v>
      </c>
      <c r="D39" s="206">
        <f t="shared" si="2"/>
        <v>0</v>
      </c>
      <c r="E39" s="266"/>
    </row>
    <row r="40" spans="2:5" ht="23" x14ac:dyDescent="0.2">
      <c r="B40" s="57"/>
      <c r="C40" s="155" t="s">
        <v>115</v>
      </c>
      <c r="D40" s="206">
        <f t="shared" si="2"/>
        <v>0</v>
      </c>
      <c r="E40" s="266"/>
    </row>
    <row r="41" spans="2:5" ht="23" x14ac:dyDescent="0.2">
      <c r="B41" s="57"/>
      <c r="C41" s="155" t="s">
        <v>116</v>
      </c>
      <c r="D41" s="206">
        <f t="shared" si="2"/>
        <v>0</v>
      </c>
      <c r="E41" s="266"/>
    </row>
    <row r="42" spans="2:5" ht="23" x14ac:dyDescent="0.2">
      <c r="B42" s="57"/>
      <c r="C42" s="155" t="s">
        <v>117</v>
      </c>
      <c r="D42" s="206">
        <f t="shared" si="2"/>
        <v>0</v>
      </c>
      <c r="E42" s="266"/>
    </row>
    <row r="43" spans="2:5" ht="23" x14ac:dyDescent="0.2">
      <c r="B43" s="57"/>
      <c r="C43" s="155" t="s">
        <v>118</v>
      </c>
      <c r="D43" s="206">
        <f t="shared" si="2"/>
        <v>0</v>
      </c>
      <c r="E43" s="266"/>
    </row>
    <row r="44" spans="2:5" ht="23" x14ac:dyDescent="0.2">
      <c r="B44" s="57"/>
      <c r="C44" s="155" t="s">
        <v>119</v>
      </c>
      <c r="D44" s="206">
        <f t="shared" si="2"/>
        <v>0</v>
      </c>
      <c r="E44" s="266"/>
    </row>
    <row r="45" spans="2:5" ht="23" x14ac:dyDescent="0.2">
      <c r="B45" s="57"/>
      <c r="C45" s="155" t="s">
        <v>105</v>
      </c>
      <c r="D45" s="206">
        <f t="shared" si="2"/>
        <v>0</v>
      </c>
      <c r="E45" s="266"/>
    </row>
    <row r="46" spans="2:5" ht="23" x14ac:dyDescent="0.2">
      <c r="B46" s="57"/>
      <c r="C46" s="155" t="s">
        <v>106</v>
      </c>
      <c r="D46" s="206">
        <f t="shared" si="2"/>
        <v>0</v>
      </c>
      <c r="E46" s="266"/>
    </row>
    <row r="47" spans="2:5" ht="23" x14ac:dyDescent="0.2">
      <c r="B47" s="57"/>
      <c r="C47" s="155" t="s">
        <v>120</v>
      </c>
      <c r="D47" s="206">
        <f t="shared" si="2"/>
        <v>0</v>
      </c>
      <c r="E47" s="266"/>
    </row>
    <row r="48" spans="2:5" ht="23" x14ac:dyDescent="0.2">
      <c r="B48" s="57"/>
      <c r="C48" s="155" t="s">
        <v>121</v>
      </c>
      <c r="D48" s="206">
        <f t="shared" si="2"/>
        <v>0</v>
      </c>
      <c r="E48" s="266"/>
    </row>
    <row r="49" spans="2:5" ht="23" x14ac:dyDescent="0.2">
      <c r="B49" s="57"/>
      <c r="C49" s="155" t="s">
        <v>109</v>
      </c>
      <c r="D49" s="206">
        <f t="shared" si="2"/>
        <v>0</v>
      </c>
      <c r="E49" s="266"/>
    </row>
    <row r="50" spans="2:5" ht="23" x14ac:dyDescent="0.2">
      <c r="B50" s="57"/>
      <c r="C50" s="155" t="s">
        <v>122</v>
      </c>
      <c r="D50" s="206">
        <f t="shared" si="2"/>
        <v>0</v>
      </c>
      <c r="E50" s="266"/>
    </row>
    <row r="51" spans="2:5" ht="23" x14ac:dyDescent="0.2">
      <c r="B51" s="57"/>
      <c r="C51" s="155" t="s">
        <v>123</v>
      </c>
      <c r="D51" s="206">
        <f t="shared" si="2"/>
        <v>0</v>
      </c>
      <c r="E51" s="266"/>
    </row>
    <row r="52" spans="2:5" thickBot="1" x14ac:dyDescent="0.25">
      <c r="B52" s="57"/>
      <c r="C52" s="156" t="s">
        <v>124</v>
      </c>
      <c r="D52" s="206">
        <f t="shared" si="2"/>
        <v>0</v>
      </c>
      <c r="E52" s="266"/>
    </row>
    <row r="53" spans="2:5" ht="23" x14ac:dyDescent="0.2">
      <c r="B53" s="57"/>
      <c r="C53" s="203" t="s">
        <v>665</v>
      </c>
      <c r="D53" s="206">
        <f t="shared" si="2"/>
        <v>0</v>
      </c>
      <c r="E53" s="266"/>
    </row>
    <row r="54" spans="2:5" thickBot="1" x14ac:dyDescent="0.25">
      <c r="B54" s="57"/>
      <c r="C54" s="209" t="str">
        <f>C27</f>
        <v>Others</v>
      </c>
      <c r="D54" s="206">
        <f t="shared" ref="D54" si="3">E27</f>
        <v>0</v>
      </c>
      <c r="E54" s="267"/>
    </row>
    <row r="55" spans="2:5" ht="23" x14ac:dyDescent="0.25">
      <c r="B55" s="57"/>
      <c r="C55" s="59" t="s">
        <v>543</v>
      </c>
      <c r="D55" s="133">
        <f>SUM(D34:D54)</f>
        <v>0</v>
      </c>
      <c r="E55" s="58"/>
    </row>
    <row r="56" spans="2:5" ht="23" x14ac:dyDescent="0.25">
      <c r="B56" s="57"/>
      <c r="C56" s="57"/>
      <c r="D56" s="131"/>
      <c r="E56" s="58"/>
    </row>
    <row r="57" spans="2:5" ht="12" customHeight="1" x14ac:dyDescent="0.25">
      <c r="B57" s="57"/>
      <c r="C57" s="57"/>
      <c r="D57" s="131"/>
      <c r="E57" s="58"/>
    </row>
    <row r="58" spans="2:5" ht="23" hidden="1" x14ac:dyDescent="0.25">
      <c r="B58" s="57"/>
      <c r="C58" s="57"/>
      <c r="D58" s="131"/>
      <c r="E58" s="58"/>
    </row>
    <row r="59" spans="2:5" ht="77" customHeight="1" x14ac:dyDescent="0.2">
      <c r="B59" s="268" t="s">
        <v>141</v>
      </c>
      <c r="C59" s="268"/>
      <c r="D59" s="268"/>
      <c r="E59" s="269"/>
    </row>
    <row r="60" spans="2:5" ht="12.5" customHeight="1" x14ac:dyDescent="0.2">
      <c r="B60" s="258"/>
      <c r="C60" s="258"/>
      <c r="D60" s="258"/>
      <c r="E60" s="259"/>
    </row>
    <row r="61" spans="2:5" ht="51" customHeight="1" x14ac:dyDescent="0.2">
      <c r="B61" s="243" t="s">
        <v>639</v>
      </c>
      <c r="C61" s="243"/>
      <c r="D61" s="243"/>
      <c r="E61" s="243"/>
    </row>
    <row r="62" spans="2:5" ht="33" thickBot="1" x14ac:dyDescent="0.3">
      <c r="B62" s="244"/>
      <c r="C62" s="244"/>
      <c r="D62" s="134"/>
      <c r="E62" s="5" t="s">
        <v>92</v>
      </c>
    </row>
    <row r="63" spans="2:5" ht="40" customHeight="1" thickBot="1" x14ac:dyDescent="0.25">
      <c r="B63" s="60"/>
      <c r="C63" s="228" t="s">
        <v>142</v>
      </c>
      <c r="D63" s="229"/>
      <c r="E63" s="61">
        <f>D69+D74+D85+D92-D97</f>
        <v>0</v>
      </c>
    </row>
    <row r="64" spans="2:5" ht="31" thickBot="1" x14ac:dyDescent="0.25">
      <c r="B64" s="62"/>
      <c r="C64" s="63"/>
      <c r="D64" s="135" t="s">
        <v>143</v>
      </c>
      <c r="E64" s="64"/>
    </row>
    <row r="65" spans="2:5" ht="26" thickBot="1" x14ac:dyDescent="0.25">
      <c r="B65" s="65"/>
      <c r="C65" s="230" t="s">
        <v>144</v>
      </c>
      <c r="D65" s="230"/>
      <c r="E65" s="231"/>
    </row>
    <row r="66" spans="2:5" ht="23" x14ac:dyDescent="0.2">
      <c r="B66" s="65"/>
      <c r="C66" s="153" t="s">
        <v>136</v>
      </c>
      <c r="D66" s="136"/>
      <c r="E66" s="232"/>
    </row>
    <row r="67" spans="2:5" ht="23" x14ac:dyDescent="0.2">
      <c r="B67" s="65"/>
      <c r="C67" s="153" t="s">
        <v>145</v>
      </c>
      <c r="D67" s="137"/>
      <c r="E67" s="232"/>
    </row>
    <row r="68" spans="2:5" ht="23" x14ac:dyDescent="0.2">
      <c r="B68" s="65"/>
      <c r="C68" s="153" t="s">
        <v>138</v>
      </c>
      <c r="D68" s="137"/>
      <c r="E68" s="232"/>
    </row>
    <row r="69" spans="2:5" ht="31" thickBot="1" x14ac:dyDescent="0.25">
      <c r="B69" s="65"/>
      <c r="C69" s="66" t="s">
        <v>146</v>
      </c>
      <c r="D69" s="138">
        <f>SUM(D66:D68)</f>
        <v>0</v>
      </c>
      <c r="E69" s="232"/>
    </row>
    <row r="70" spans="2:5" ht="26" thickBot="1" x14ac:dyDescent="0.25">
      <c r="B70" s="65"/>
      <c r="C70" s="230" t="s">
        <v>147</v>
      </c>
      <c r="D70" s="230"/>
      <c r="E70" s="232"/>
    </row>
    <row r="71" spans="2:5" ht="23" x14ac:dyDescent="0.2">
      <c r="B71" s="65"/>
      <c r="C71" s="153" t="s">
        <v>148</v>
      </c>
      <c r="D71" s="136"/>
      <c r="E71" s="232"/>
    </row>
    <row r="72" spans="2:5" ht="23" x14ac:dyDescent="0.2">
      <c r="B72" s="65"/>
      <c r="C72" s="153" t="s">
        <v>149</v>
      </c>
      <c r="D72" s="137"/>
      <c r="E72" s="232"/>
    </row>
    <row r="73" spans="2:5" ht="23" x14ac:dyDescent="0.2">
      <c r="B73" s="65"/>
      <c r="C73" s="154" t="s">
        <v>150</v>
      </c>
      <c r="D73" s="137"/>
      <c r="E73" s="232"/>
    </row>
    <row r="74" spans="2:5" ht="31" thickBot="1" x14ac:dyDescent="0.25">
      <c r="B74" s="65"/>
      <c r="C74" s="66" t="s">
        <v>151</v>
      </c>
      <c r="D74" s="138">
        <f>D71+D72-D73</f>
        <v>0</v>
      </c>
      <c r="E74" s="232"/>
    </row>
    <row r="75" spans="2:5" ht="26" thickBot="1" x14ac:dyDescent="0.25">
      <c r="B75" s="67"/>
      <c r="C75" s="230" t="s">
        <v>152</v>
      </c>
      <c r="D75" s="230"/>
      <c r="E75" s="232"/>
    </row>
    <row r="76" spans="2:5" ht="23" x14ac:dyDescent="0.2">
      <c r="B76" s="65"/>
      <c r="C76" s="151" t="s">
        <v>153</v>
      </c>
      <c r="D76" s="136"/>
      <c r="E76" s="232"/>
    </row>
    <row r="77" spans="2:5" ht="23" x14ac:dyDescent="0.2">
      <c r="B77" s="65"/>
      <c r="C77" s="151" t="s">
        <v>154</v>
      </c>
      <c r="D77" s="137"/>
      <c r="E77" s="232"/>
    </row>
    <row r="78" spans="2:5" ht="23" x14ac:dyDescent="0.2">
      <c r="B78" s="65"/>
      <c r="C78" s="151" t="s">
        <v>155</v>
      </c>
      <c r="D78" s="137"/>
      <c r="E78" s="232"/>
    </row>
    <row r="79" spans="2:5" ht="23" x14ac:dyDescent="0.2">
      <c r="B79" s="65"/>
      <c r="C79" s="151" t="s">
        <v>132</v>
      </c>
      <c r="D79" s="137"/>
      <c r="E79" s="232"/>
    </row>
    <row r="80" spans="2:5" ht="23" x14ac:dyDescent="0.25">
      <c r="B80" s="65"/>
      <c r="C80" s="152" t="s">
        <v>156</v>
      </c>
      <c r="D80" s="137"/>
      <c r="E80" s="232"/>
    </row>
    <row r="81" spans="2:5" ht="23" x14ac:dyDescent="0.25">
      <c r="B81" s="65"/>
      <c r="C81" s="152" t="s">
        <v>157</v>
      </c>
      <c r="D81" s="137"/>
      <c r="E81" s="232"/>
    </row>
    <row r="82" spans="2:5" ht="23" x14ac:dyDescent="0.25">
      <c r="B82" s="65"/>
      <c r="C82" s="152" t="s">
        <v>125</v>
      </c>
      <c r="D82" s="137"/>
      <c r="E82" s="232"/>
    </row>
    <row r="83" spans="2:5" ht="23" x14ac:dyDescent="0.25">
      <c r="B83" s="65"/>
      <c r="C83" s="152" t="s">
        <v>23</v>
      </c>
      <c r="D83" s="137"/>
      <c r="E83" s="232"/>
    </row>
    <row r="84" spans="2:5" ht="23" x14ac:dyDescent="0.25">
      <c r="B84" s="65"/>
      <c r="C84" s="152" t="s">
        <v>126</v>
      </c>
      <c r="D84" s="137"/>
      <c r="E84" s="232"/>
    </row>
    <row r="85" spans="2:5" ht="31" thickBot="1" x14ac:dyDescent="0.25">
      <c r="B85" s="68"/>
      <c r="C85" s="66" t="s">
        <v>127</v>
      </c>
      <c r="D85" s="138">
        <f>SUM(D76:D84)</f>
        <v>0</v>
      </c>
      <c r="E85" s="232"/>
    </row>
    <row r="86" spans="2:5" ht="26" thickBot="1" x14ac:dyDescent="0.25">
      <c r="B86" s="67"/>
      <c r="C86" s="230" t="s">
        <v>666</v>
      </c>
      <c r="D86" s="230"/>
      <c r="E86" s="232"/>
    </row>
    <row r="87" spans="2:5" ht="23" x14ac:dyDescent="0.2">
      <c r="B87" s="65"/>
      <c r="C87" s="153" t="s">
        <v>128</v>
      </c>
      <c r="D87" s="136"/>
      <c r="E87" s="232"/>
    </row>
    <row r="88" spans="2:5" ht="23" x14ac:dyDescent="0.2">
      <c r="B88" s="65"/>
      <c r="C88" s="153" t="s">
        <v>129</v>
      </c>
      <c r="D88" s="136"/>
      <c r="E88" s="232"/>
    </row>
    <row r="89" spans="2:5" ht="23" x14ac:dyDescent="0.2">
      <c r="B89" s="65"/>
      <c r="C89" s="153" t="s">
        <v>130</v>
      </c>
      <c r="D89" s="136"/>
      <c r="E89" s="232"/>
    </row>
    <row r="90" spans="2:5" ht="23" x14ac:dyDescent="0.2">
      <c r="B90" s="65"/>
      <c r="C90" s="153" t="s">
        <v>131</v>
      </c>
      <c r="D90" s="136"/>
      <c r="E90" s="232"/>
    </row>
    <row r="91" spans="2:5" ht="23" x14ac:dyDescent="0.2">
      <c r="B91" s="65"/>
      <c r="C91" s="153" t="s">
        <v>133</v>
      </c>
      <c r="D91" s="136"/>
      <c r="E91" s="232"/>
    </row>
    <row r="92" spans="2:5" ht="31" thickBot="1" x14ac:dyDescent="0.25">
      <c r="B92" s="68"/>
      <c r="C92" s="66" t="s">
        <v>134</v>
      </c>
      <c r="D92" s="138">
        <f>SUM(D87:D91)</f>
        <v>0</v>
      </c>
      <c r="E92" s="232"/>
    </row>
    <row r="93" spans="2:5" ht="26" thickBot="1" x14ac:dyDescent="0.25">
      <c r="B93" s="65"/>
      <c r="C93" s="234" t="s">
        <v>135</v>
      </c>
      <c r="D93" s="234"/>
      <c r="E93" s="232"/>
    </row>
    <row r="94" spans="2:5" ht="23" x14ac:dyDescent="0.2">
      <c r="B94" s="65"/>
      <c r="C94" s="153" t="s">
        <v>136</v>
      </c>
      <c r="D94" s="136"/>
      <c r="E94" s="232"/>
    </row>
    <row r="95" spans="2:5" ht="23" x14ac:dyDescent="0.2">
      <c r="B95" s="65"/>
      <c r="C95" s="153" t="s">
        <v>137</v>
      </c>
      <c r="D95" s="136"/>
      <c r="E95" s="232"/>
    </row>
    <row r="96" spans="2:5" ht="23" x14ac:dyDescent="0.2">
      <c r="B96" s="65"/>
      <c r="C96" s="153" t="s">
        <v>138</v>
      </c>
      <c r="D96" s="136"/>
      <c r="E96" s="232"/>
    </row>
    <row r="97" spans="2:5" ht="31" thickBot="1" x14ac:dyDescent="0.25">
      <c r="B97" s="69"/>
      <c r="C97" s="70" t="s">
        <v>139</v>
      </c>
      <c r="D97" s="139">
        <f>SUM(D94:D96)</f>
        <v>0</v>
      </c>
      <c r="E97" s="233"/>
    </row>
    <row r="98" spans="2:5" ht="23" x14ac:dyDescent="0.25">
      <c r="B98" s="57"/>
      <c r="C98" s="57"/>
      <c r="D98" s="131"/>
      <c r="E98" s="58"/>
    </row>
    <row r="99" spans="2:5" ht="23" x14ac:dyDescent="0.25">
      <c r="B99" s="57"/>
      <c r="C99" s="57"/>
      <c r="D99" s="131"/>
      <c r="E99" s="58"/>
    </row>
    <row r="100" spans="2:5" thickBot="1" x14ac:dyDescent="0.3">
      <c r="B100" s="57"/>
      <c r="C100" s="57"/>
      <c r="D100" s="131"/>
      <c r="E100" s="58"/>
    </row>
    <row r="101" spans="2:5" ht="59" customHeight="1" x14ac:dyDescent="0.2">
      <c r="B101" s="235" t="s">
        <v>91</v>
      </c>
      <c r="C101" s="236"/>
      <c r="D101" s="236"/>
      <c r="E101" s="237"/>
    </row>
    <row r="102" spans="2:5" ht="16" customHeight="1" x14ac:dyDescent="0.2">
      <c r="B102" s="3"/>
      <c r="C102" s="71"/>
      <c r="D102" s="140"/>
      <c r="E102" s="72"/>
    </row>
    <row r="103" spans="2:5" ht="43" customHeight="1" x14ac:dyDescent="0.2">
      <c r="B103" s="238" t="s">
        <v>668</v>
      </c>
      <c r="C103" s="239"/>
      <c r="D103" s="239"/>
      <c r="E103" s="240"/>
    </row>
    <row r="104" spans="2:5" ht="23" x14ac:dyDescent="0.2">
      <c r="B104" s="73"/>
      <c r="C104" s="74"/>
      <c r="D104" s="141"/>
      <c r="E104" s="75"/>
    </row>
    <row r="105" spans="2:5" ht="29" x14ac:dyDescent="0.2">
      <c r="B105" s="73"/>
      <c r="C105" s="74"/>
      <c r="D105" s="141"/>
      <c r="E105" s="76" t="s">
        <v>92</v>
      </c>
    </row>
    <row r="106" spans="2:5" ht="29" thickBot="1" x14ac:dyDescent="0.25">
      <c r="B106" s="73"/>
      <c r="C106" s="74"/>
      <c r="D106" s="141"/>
      <c r="E106" s="77"/>
    </row>
    <row r="107" spans="2:5" s="31" customFormat="1" ht="33" customHeight="1" x14ac:dyDescent="0.2">
      <c r="B107" s="78"/>
      <c r="C107" s="241" t="s">
        <v>672</v>
      </c>
      <c r="D107" s="242"/>
      <c r="E107" s="189">
        <f>E33</f>
        <v>0</v>
      </c>
    </row>
    <row r="108" spans="2:5" s="31" customFormat="1" ht="33" customHeight="1" x14ac:dyDescent="0.2">
      <c r="B108" s="79"/>
      <c r="C108" s="226" t="str">
        <f>IF(D84=E63,"Direct Cost","Cost Of Sale")</f>
        <v>Direct Cost</v>
      </c>
      <c r="D108" s="227"/>
      <c r="E108" s="190">
        <f>E63</f>
        <v>0</v>
      </c>
    </row>
    <row r="109" spans="2:5" s="31" customFormat="1" ht="33" customHeight="1" x14ac:dyDescent="0.2">
      <c r="B109" s="81"/>
      <c r="C109" s="226" t="s">
        <v>0</v>
      </c>
      <c r="D109" s="227"/>
      <c r="E109" s="191">
        <f>E107-E108</f>
        <v>0</v>
      </c>
    </row>
    <row r="110" spans="2:5" s="31" customFormat="1" ht="33" customHeight="1" x14ac:dyDescent="0.2">
      <c r="B110" s="83"/>
      <c r="C110" s="226" t="s">
        <v>655</v>
      </c>
      <c r="D110" s="227"/>
      <c r="E110" s="198">
        <f>OTHER_INCOME!E3</f>
        <v>0</v>
      </c>
    </row>
    <row r="111" spans="2:5" s="31" customFormat="1" ht="41" customHeight="1" x14ac:dyDescent="0.2">
      <c r="B111" s="81"/>
      <c r="C111" s="218" t="s">
        <v>11</v>
      </c>
      <c r="D111" s="219"/>
      <c r="E111" s="190">
        <f>E109+E110</f>
        <v>0</v>
      </c>
    </row>
    <row r="112" spans="2:5" s="31" customFormat="1" ht="33" customHeight="1" x14ac:dyDescent="0.2">
      <c r="B112" s="79"/>
      <c r="C112" s="218" t="s">
        <v>656</v>
      </c>
      <c r="D112" s="219"/>
      <c r="E112" s="199">
        <f>ADMINISTRATIVE_EXPENSES!D3</f>
        <v>0</v>
      </c>
    </row>
    <row r="113" spans="2:5" s="31" customFormat="1" ht="29" customHeight="1" x14ac:dyDescent="0.2">
      <c r="B113" s="79"/>
      <c r="C113" s="150" t="str">
        <f>IF(OTHER_INCOME!D12&gt;0,"Expenses Relating To Non-taxable revenue","")</f>
        <v/>
      </c>
      <c r="D113" s="142"/>
      <c r="E113" s="192"/>
    </row>
    <row r="114" spans="2:5" s="31" customFormat="1" ht="23" x14ac:dyDescent="0.2">
      <c r="B114" s="79"/>
      <c r="C114" s="148" t="s">
        <v>78</v>
      </c>
      <c r="D114" s="142"/>
      <c r="E114" s="190">
        <f>D114</f>
        <v>0</v>
      </c>
    </row>
    <row r="115" spans="2:5" s="31" customFormat="1" ht="35" customHeight="1" x14ac:dyDescent="0.2">
      <c r="B115" s="81"/>
      <c r="C115" s="216" t="s">
        <v>79</v>
      </c>
      <c r="D115" s="217"/>
      <c r="E115" s="190">
        <f>E111-E112-E114</f>
        <v>0</v>
      </c>
    </row>
    <row r="116" spans="2:5" s="31" customFormat="1" ht="23" x14ac:dyDescent="0.2">
      <c r="B116" s="81"/>
      <c r="C116" s="149" t="s">
        <v>80</v>
      </c>
      <c r="D116" s="143"/>
      <c r="E116" s="190">
        <f>D116</f>
        <v>0</v>
      </c>
    </row>
    <row r="117" spans="2:5" s="31" customFormat="1" ht="32" customHeight="1" x14ac:dyDescent="0.2">
      <c r="B117" s="81"/>
      <c r="C117" s="218" t="s">
        <v>81</v>
      </c>
      <c r="D117" s="219"/>
      <c r="E117" s="190">
        <f>E115-E116</f>
        <v>0</v>
      </c>
    </row>
    <row r="118" spans="2:5" s="31" customFormat="1" ht="33" customHeight="1" x14ac:dyDescent="0.2">
      <c r="B118" s="81"/>
      <c r="C118" s="220" t="s">
        <v>82</v>
      </c>
      <c r="D118" s="221"/>
      <c r="E118" s="190">
        <f>SUM(D119:D125)</f>
        <v>0</v>
      </c>
    </row>
    <row r="119" spans="2:5" s="31" customFormat="1" ht="23" x14ac:dyDescent="0.2">
      <c r="B119" s="81"/>
      <c r="C119" s="148" t="s">
        <v>83</v>
      </c>
      <c r="D119" s="143"/>
      <c r="E119" s="222"/>
    </row>
    <row r="120" spans="2:5" s="31" customFormat="1" ht="23" x14ac:dyDescent="0.2">
      <c r="B120" s="83"/>
      <c r="C120" s="148" t="s">
        <v>551</v>
      </c>
      <c r="D120" s="143"/>
      <c r="E120" s="223"/>
    </row>
    <row r="121" spans="2:5" s="31" customFormat="1" ht="23" x14ac:dyDescent="0.2">
      <c r="B121" s="86"/>
      <c r="C121" s="148" t="s">
        <v>84</v>
      </c>
      <c r="D121" s="143"/>
      <c r="E121" s="223"/>
    </row>
    <row r="122" spans="2:5" s="31" customFormat="1" ht="23" x14ac:dyDescent="0.2">
      <c r="B122" s="86"/>
      <c r="C122" s="148" t="s">
        <v>85</v>
      </c>
      <c r="D122" s="143"/>
      <c r="E122" s="223"/>
    </row>
    <row r="123" spans="2:5" s="31" customFormat="1" ht="23" x14ac:dyDescent="0.2">
      <c r="B123" s="86"/>
      <c r="C123" s="148" t="s">
        <v>86</v>
      </c>
      <c r="D123" s="143"/>
      <c r="E123" s="223"/>
    </row>
    <row r="124" spans="2:5" s="31" customFormat="1" ht="23" x14ac:dyDescent="0.2">
      <c r="B124" s="86"/>
      <c r="C124" s="148" t="s">
        <v>87</v>
      </c>
      <c r="D124" s="143"/>
      <c r="E124" s="223"/>
    </row>
    <row r="125" spans="2:5" s="31" customFormat="1" ht="23" x14ac:dyDescent="0.2">
      <c r="B125" s="147"/>
      <c r="C125" s="148" t="s">
        <v>298</v>
      </c>
      <c r="D125" s="143"/>
      <c r="E125" s="223"/>
    </row>
    <row r="126" spans="2:5" s="31" customFormat="1" ht="37" customHeight="1" x14ac:dyDescent="0.2">
      <c r="B126" s="81"/>
      <c r="C126" s="216" t="s">
        <v>88</v>
      </c>
      <c r="D126" s="217"/>
      <c r="E126" s="190">
        <f>E117+E118</f>
        <v>0</v>
      </c>
    </row>
    <row r="127" spans="2:5" s="31" customFormat="1" ht="35" customHeight="1" x14ac:dyDescent="0.2">
      <c r="B127" s="81"/>
      <c r="C127" s="149" t="s">
        <v>89</v>
      </c>
      <c r="D127" s="143"/>
      <c r="E127" s="190">
        <f>D127</f>
        <v>0</v>
      </c>
    </row>
    <row r="128" spans="2:5" s="31" customFormat="1" ht="39" customHeight="1" thickBot="1" x14ac:dyDescent="0.25">
      <c r="B128" s="87"/>
      <c r="C128" s="224" t="s">
        <v>90</v>
      </c>
      <c r="D128" s="225"/>
      <c r="E128" s="193">
        <f>E126+E127</f>
        <v>0</v>
      </c>
    </row>
    <row r="129" spans="2:5" ht="23" x14ac:dyDescent="0.25">
      <c r="B129" s="57"/>
      <c r="C129" s="57"/>
      <c r="D129" s="131"/>
      <c r="E129" s="58"/>
    </row>
    <row r="130" spans="2:5" ht="23" x14ac:dyDescent="0.25">
      <c r="B130" s="57"/>
      <c r="C130" s="57"/>
      <c r="D130" s="131"/>
      <c r="E130" s="58"/>
    </row>
    <row r="131" spans="2:5" ht="56" customHeight="1" x14ac:dyDescent="0.2">
      <c r="B131" s="57"/>
      <c r="C131" s="212" t="s">
        <v>158</v>
      </c>
      <c r="D131" s="213"/>
      <c r="E131" s="58"/>
    </row>
    <row r="132" spans="2:5" ht="14" customHeight="1" x14ac:dyDescent="0.2">
      <c r="B132" s="57"/>
      <c r="C132" s="3"/>
      <c r="D132" s="144"/>
      <c r="E132" s="58"/>
    </row>
    <row r="133" spans="2:5" ht="44" customHeight="1" x14ac:dyDescent="0.2">
      <c r="B133" s="57"/>
      <c r="C133" s="214" t="s">
        <v>669</v>
      </c>
      <c r="D133" s="215"/>
      <c r="E133" s="58"/>
    </row>
    <row r="134" spans="2:5" ht="23" x14ac:dyDescent="0.2">
      <c r="B134" s="57"/>
      <c r="C134" s="88"/>
      <c r="D134" s="145"/>
      <c r="E134" s="58"/>
    </row>
    <row r="135" spans="2:5" ht="29" x14ac:dyDescent="0.2">
      <c r="B135" s="57"/>
      <c r="C135" s="89"/>
      <c r="D135" s="146" t="s">
        <v>92</v>
      </c>
      <c r="E135" s="58"/>
    </row>
    <row r="136" spans="2:5" ht="23" x14ac:dyDescent="0.2">
      <c r="B136" s="57"/>
      <c r="C136" s="159" t="s">
        <v>159</v>
      </c>
      <c r="D136" s="194">
        <f t="shared" ref="D136:D141" si="4">E107</f>
        <v>0</v>
      </c>
      <c r="E136" s="58"/>
    </row>
    <row r="137" spans="2:5" ht="23" x14ac:dyDescent="0.2">
      <c r="B137" s="57"/>
      <c r="C137" s="159" t="str">
        <f>IF(D84=E63,"Direct Cost","Cost Of Sale")</f>
        <v>Direct Cost</v>
      </c>
      <c r="D137" s="194">
        <f t="shared" si="4"/>
        <v>0</v>
      </c>
      <c r="E137" s="58"/>
    </row>
    <row r="138" spans="2:5" ht="23" x14ac:dyDescent="0.2">
      <c r="B138" s="57"/>
      <c r="C138" s="159" t="s">
        <v>0</v>
      </c>
      <c r="D138" s="194">
        <f t="shared" si="4"/>
        <v>0</v>
      </c>
      <c r="E138" s="58"/>
    </row>
    <row r="139" spans="2:5" ht="23" x14ac:dyDescent="0.2">
      <c r="B139" s="57"/>
      <c r="C139" s="159" t="s">
        <v>1</v>
      </c>
      <c r="D139" s="194">
        <f t="shared" si="4"/>
        <v>0</v>
      </c>
      <c r="E139" s="58"/>
    </row>
    <row r="140" spans="2:5" ht="23" x14ac:dyDescent="0.2">
      <c r="B140" s="57"/>
      <c r="C140" s="159" t="s">
        <v>11</v>
      </c>
      <c r="D140" s="194">
        <f t="shared" si="4"/>
        <v>0</v>
      </c>
      <c r="E140" s="58"/>
    </row>
    <row r="141" spans="2:5" ht="23" x14ac:dyDescent="0.2">
      <c r="B141" s="57"/>
      <c r="C141" s="159" t="s">
        <v>12</v>
      </c>
      <c r="D141" s="194">
        <f t="shared" si="4"/>
        <v>0</v>
      </c>
      <c r="E141" s="58"/>
    </row>
    <row r="142" spans="2:5" ht="23" x14ac:dyDescent="0.2">
      <c r="B142" s="57"/>
      <c r="C142" s="159" t="s">
        <v>160</v>
      </c>
      <c r="D142" s="194">
        <f>INCOME_STATEMENT!D79+ADMINISTRATIVE_EXPENSES!C13+ADMINISTRATIVE_EXPENSES!C14</f>
        <v>0</v>
      </c>
      <c r="E142" s="58"/>
    </row>
    <row r="143" spans="2:5" ht="23" x14ac:dyDescent="0.2">
      <c r="B143" s="57"/>
      <c r="C143" s="159" t="s">
        <v>78</v>
      </c>
      <c r="D143" s="194">
        <f>E114</f>
        <v>0</v>
      </c>
      <c r="E143" s="58"/>
    </row>
    <row r="144" spans="2:5" ht="23" x14ac:dyDescent="0.2">
      <c r="B144" s="57"/>
      <c r="C144" s="159" t="s">
        <v>79</v>
      </c>
      <c r="D144" s="194">
        <f>E115</f>
        <v>0</v>
      </c>
      <c r="E144" s="58"/>
    </row>
    <row r="145" spans="2:5" ht="23" x14ac:dyDescent="0.2">
      <c r="B145" s="57"/>
      <c r="C145" s="159" t="s">
        <v>80</v>
      </c>
      <c r="D145" s="194">
        <f>E116</f>
        <v>0</v>
      </c>
      <c r="E145" s="58"/>
    </row>
    <row r="146" spans="2:5" ht="23" x14ac:dyDescent="0.2">
      <c r="B146" s="57"/>
      <c r="C146" s="159" t="s">
        <v>161</v>
      </c>
      <c r="D146" s="194">
        <f>E117</f>
        <v>0</v>
      </c>
      <c r="E146" s="58"/>
    </row>
    <row r="147" spans="2:5" ht="23" x14ac:dyDescent="0.2">
      <c r="B147" s="57"/>
      <c r="C147" s="159" t="s">
        <v>162</v>
      </c>
      <c r="D147" s="194">
        <f>E118</f>
        <v>0</v>
      </c>
      <c r="E147" s="58"/>
    </row>
    <row r="148" spans="2:5" ht="23" x14ac:dyDescent="0.2">
      <c r="B148" s="57"/>
      <c r="C148" s="159" t="s">
        <v>88</v>
      </c>
      <c r="D148" s="194">
        <f>E126</f>
        <v>0</v>
      </c>
      <c r="E148" s="58"/>
    </row>
    <row r="149" spans="2:5" ht="23" x14ac:dyDescent="0.2">
      <c r="B149" s="57"/>
      <c r="C149" s="159" t="s">
        <v>89</v>
      </c>
      <c r="D149" s="194">
        <f>E127</f>
        <v>0</v>
      </c>
      <c r="E149" s="58"/>
    </row>
    <row r="150" spans="2:5" thickBot="1" x14ac:dyDescent="0.25">
      <c r="B150" s="57"/>
      <c r="C150" s="160" t="s">
        <v>90</v>
      </c>
      <c r="D150" s="195">
        <f>E128</f>
        <v>0</v>
      </c>
      <c r="E150" s="58"/>
    </row>
  </sheetData>
  <sheetProtection algorithmName="SHA-512" hashValue="QrtswaMeewdLPjlEdpHt2yAQbQlTYk2/b+z9IR3s2rGR56nOwbWJZHYTLTYEWasesotZrPcSKdGYs1eQkKZ+GQ==" saltValue="IinU4RGcEe2Xg0SkefPvnw==" spinCount="100000" sheet="1" objects="1" formatColumns="0" formatRows="0"/>
  <mergeCells count="36">
    <mergeCell ref="B61:E61"/>
    <mergeCell ref="B62:C62"/>
    <mergeCell ref="B2:E2"/>
    <mergeCell ref="B3:E3"/>
    <mergeCell ref="B5:E5"/>
    <mergeCell ref="B4:E4"/>
    <mergeCell ref="C6:D6"/>
    <mergeCell ref="B60:E60"/>
    <mergeCell ref="C32:D32"/>
    <mergeCell ref="C29:E29"/>
    <mergeCell ref="C31:E31"/>
    <mergeCell ref="E34:E54"/>
    <mergeCell ref="B59:E59"/>
    <mergeCell ref="C109:D109"/>
    <mergeCell ref="C63:D63"/>
    <mergeCell ref="C65:D65"/>
    <mergeCell ref="E65:E97"/>
    <mergeCell ref="C70:D70"/>
    <mergeCell ref="C75:D75"/>
    <mergeCell ref="C86:D86"/>
    <mergeCell ref="C93:D93"/>
    <mergeCell ref="B101:E101"/>
    <mergeCell ref="B103:E103"/>
    <mergeCell ref="C107:D107"/>
    <mergeCell ref="C108:D108"/>
    <mergeCell ref="E119:E125"/>
    <mergeCell ref="C126:D126"/>
    <mergeCell ref="C128:D128"/>
    <mergeCell ref="C110:D110"/>
    <mergeCell ref="C111:D111"/>
    <mergeCell ref="C112:D112"/>
    <mergeCell ref="C131:D131"/>
    <mergeCell ref="C133:D133"/>
    <mergeCell ref="C115:D115"/>
    <mergeCell ref="C117:D117"/>
    <mergeCell ref="C118:D118"/>
  </mergeCells>
  <dataValidations count="5">
    <dataValidation type="decimal" operator="greaterThan" allowBlank="1" showInputMessage="1" showErrorMessage="1" errorTitle="FIRS- INVALID INPUT" error="Invalid Input, Only Number Allowed In this Input Field. Thanks" promptTitle="INPUT VALUE" prompt="Input Value For Item." sqref="D119:D125 D116" xr:uid="{00000000-0002-0000-0200-000001000000}">
      <formula1>0</formula1>
    </dataValidation>
    <dataValidation type="decimal" operator="greaterThan" allowBlank="1" showInputMessage="1" showErrorMessage="1" errorTitle="FIRS- INVALID INPUT" error="Invalid Input, Only Number Allowed In this Input Field. Thanks" promptTitle="FIRS" prompt="Input Value For Expenses Relating To Non-taxable revenue" sqref="D113:D114" xr:uid="{00000000-0002-0000-0200-000004000000}">
      <formula1>0</formula1>
    </dataValidation>
    <dataValidation type="decimal" allowBlank="1" showInputMessage="1" showErrorMessage="1" sqref="D66:D68 D71:D73 D76:D84 D87:D91 D94:D96" xr:uid="{25FD2ADD-D107-414E-BF4A-BBA727B52F50}">
      <formula1>-9999999999999</formula1>
      <formula2>9999999999999</formula2>
    </dataValidation>
    <dataValidation type="decimal" allowBlank="1" showInputMessage="1" showErrorMessage="1" errorTitle="FIRS- INVALID INPUT" error="Invalid Input, Only Number Allowed In this Input Field. Thanks" promptTitle="INPUT VALUE" prompt="Input Value For Item." sqref="D127" xr:uid="{43651CB9-450F-3143-B241-8041A6BD2D7A}">
      <formula1>-9999999999999</formula1>
      <formula2>9999999999999</formula2>
    </dataValidation>
    <dataValidation type="decimal" operator="greaterThan" allowBlank="1" showInputMessage="1" showErrorMessage="1" sqref="D7:D27" xr:uid="{38160EE5-50D0-D44A-8C47-924BE30FF00D}">
      <formula1>0</formula1>
    </dataValidation>
  </dataValidations>
  <hyperlinks>
    <hyperlink ref="C110:D110" location="OTHER_INCOME!D4" tooltip="CLICK TO EXPAND" display="Other Income (CLICK TO EXPAND)" xr:uid="{00000000-0004-0000-0200-000000000000}"/>
    <hyperlink ref="C112:D112" location="ADMINISTRATIVE_EXPENSES!C4" tooltip="CLICK TO EXPAND" display="Administrative Expenses (CLICK TO EXPAND)" xr:uid="{00000000-0004-0000-0200-000001000000}"/>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E166"/>
  <sheetViews>
    <sheetView topLeftCell="A82" zoomScaleNormal="100" workbookViewId="0">
      <selection activeCell="D110" sqref="D110"/>
    </sheetView>
  </sheetViews>
  <sheetFormatPr baseColWidth="10" defaultColWidth="9.1640625" defaultRowHeight="15" x14ac:dyDescent="0.2"/>
  <cols>
    <col min="1" max="1" width="9.1640625" style="23"/>
    <col min="2" max="2" width="12.33203125" style="23" customWidth="1"/>
    <col min="3" max="3" width="89" style="23" bestFit="1" customWidth="1"/>
    <col min="4" max="4" width="33.1640625" style="23" customWidth="1"/>
    <col min="5" max="5" width="30.33203125" style="23" customWidth="1"/>
    <col min="6" max="16384" width="9.1640625" style="23"/>
  </cols>
  <sheetData>
    <row r="1" spans="2:5" ht="16" thickBot="1" x14ac:dyDescent="0.25"/>
    <row r="2" spans="2:5" ht="84" customHeight="1" x14ac:dyDescent="0.2">
      <c r="B2" s="299"/>
      <c r="C2" s="300"/>
      <c r="D2" s="300"/>
      <c r="E2" s="301"/>
    </row>
    <row r="3" spans="2:5" ht="46" customHeight="1" x14ac:dyDescent="0.2">
      <c r="B3" s="302" t="s">
        <v>163</v>
      </c>
      <c r="C3" s="303"/>
      <c r="D3" s="303"/>
      <c r="E3" s="304"/>
    </row>
    <row r="4" spans="2:5" ht="12" customHeight="1" x14ac:dyDescent="0.2">
      <c r="B4" s="3"/>
      <c r="C4" s="10"/>
      <c r="D4" s="11"/>
      <c r="E4" s="12"/>
    </row>
    <row r="5" spans="2:5" ht="40" customHeight="1" x14ac:dyDescent="0.2">
      <c r="B5" s="305" t="s">
        <v>667</v>
      </c>
      <c r="C5" s="306"/>
      <c r="D5" s="306"/>
      <c r="E5" s="307"/>
    </row>
    <row r="6" spans="2:5" ht="24" x14ac:dyDescent="0.2">
      <c r="B6" s="4"/>
      <c r="C6" s="13"/>
      <c r="D6" s="14"/>
      <c r="E6" s="15"/>
    </row>
    <row r="7" spans="2:5" ht="28" x14ac:dyDescent="0.2">
      <c r="B7" s="96"/>
      <c r="C7" s="308" t="s">
        <v>164</v>
      </c>
      <c r="D7" s="309"/>
      <c r="E7" s="310"/>
    </row>
    <row r="8" spans="2:5" ht="23" x14ac:dyDescent="0.2">
      <c r="B8" s="96"/>
      <c r="C8" s="173" t="s">
        <v>165</v>
      </c>
      <c r="D8" s="85"/>
      <c r="E8" s="174">
        <f>D8</f>
        <v>0</v>
      </c>
    </row>
    <row r="9" spans="2:5" ht="23" x14ac:dyDescent="0.2">
      <c r="B9" s="96"/>
      <c r="C9" s="298" t="s">
        <v>166</v>
      </c>
      <c r="D9" s="298"/>
      <c r="E9" s="174">
        <f>SUM(D10:D19)</f>
        <v>0</v>
      </c>
    </row>
    <row r="10" spans="2:5" ht="23" x14ac:dyDescent="0.25">
      <c r="B10" s="96"/>
      <c r="C10" s="163" t="s">
        <v>167</v>
      </c>
      <c r="D10" s="85"/>
      <c r="E10" s="289"/>
    </row>
    <row r="11" spans="2:5" ht="23" x14ac:dyDescent="0.25">
      <c r="B11" s="96"/>
      <c r="C11" s="163" t="s">
        <v>168</v>
      </c>
      <c r="D11" s="85"/>
      <c r="E11" s="289"/>
    </row>
    <row r="12" spans="2:5" ht="23" x14ac:dyDescent="0.25">
      <c r="B12" s="96"/>
      <c r="C12" s="163" t="s">
        <v>169</v>
      </c>
      <c r="D12" s="85"/>
      <c r="E12" s="289"/>
    </row>
    <row r="13" spans="2:5" ht="23" x14ac:dyDescent="0.25">
      <c r="B13" s="96"/>
      <c r="C13" s="163" t="s">
        <v>170</v>
      </c>
      <c r="D13" s="85"/>
      <c r="E13" s="289"/>
    </row>
    <row r="14" spans="2:5" ht="23" x14ac:dyDescent="0.25">
      <c r="B14" s="96"/>
      <c r="C14" s="163" t="s">
        <v>171</v>
      </c>
      <c r="D14" s="85"/>
      <c r="E14" s="289"/>
    </row>
    <row r="15" spans="2:5" ht="23" x14ac:dyDescent="0.25">
      <c r="B15" s="96"/>
      <c r="C15" s="163" t="s">
        <v>172</v>
      </c>
      <c r="D15" s="85"/>
      <c r="E15" s="289"/>
    </row>
    <row r="16" spans="2:5" ht="23" x14ac:dyDescent="0.25">
      <c r="B16" s="96"/>
      <c r="C16" s="163" t="s">
        <v>173</v>
      </c>
      <c r="D16" s="85"/>
      <c r="E16" s="289"/>
    </row>
    <row r="17" spans="2:5" ht="23" x14ac:dyDescent="0.25">
      <c r="B17" s="96"/>
      <c r="C17" s="163" t="s">
        <v>174</v>
      </c>
      <c r="D17" s="85"/>
      <c r="E17" s="289"/>
    </row>
    <row r="18" spans="2:5" ht="23" x14ac:dyDescent="0.25">
      <c r="B18" s="96"/>
      <c r="C18" s="163" t="s">
        <v>175</v>
      </c>
      <c r="D18" s="85"/>
      <c r="E18" s="289"/>
    </row>
    <row r="19" spans="2:5" ht="23" x14ac:dyDescent="0.25">
      <c r="B19" s="96"/>
      <c r="C19" s="163" t="s">
        <v>298</v>
      </c>
      <c r="D19" s="85"/>
      <c r="E19" s="289"/>
    </row>
    <row r="20" spans="2:5" ht="23" x14ac:dyDescent="0.2">
      <c r="B20" s="96"/>
      <c r="C20" s="288" t="s">
        <v>176</v>
      </c>
      <c r="D20" s="288"/>
      <c r="E20" s="174">
        <f>SUM(D21:D29)</f>
        <v>0</v>
      </c>
    </row>
    <row r="21" spans="2:5" ht="23" x14ac:dyDescent="0.25">
      <c r="B21" s="96"/>
      <c r="C21" s="163" t="s">
        <v>177</v>
      </c>
      <c r="D21" s="85"/>
      <c r="E21" s="289"/>
    </row>
    <row r="22" spans="2:5" ht="23" x14ac:dyDescent="0.25">
      <c r="B22" s="96"/>
      <c r="C22" s="163" t="s">
        <v>178</v>
      </c>
      <c r="D22" s="85"/>
      <c r="E22" s="289"/>
    </row>
    <row r="23" spans="2:5" ht="23" x14ac:dyDescent="0.25">
      <c r="B23" s="96"/>
      <c r="C23" s="163" t="s">
        <v>179</v>
      </c>
      <c r="D23" s="85"/>
      <c r="E23" s="289"/>
    </row>
    <row r="24" spans="2:5" ht="23" x14ac:dyDescent="0.25">
      <c r="B24" s="96"/>
      <c r="C24" s="163" t="s">
        <v>180</v>
      </c>
      <c r="D24" s="85"/>
      <c r="E24" s="289"/>
    </row>
    <row r="25" spans="2:5" ht="23" x14ac:dyDescent="0.25">
      <c r="B25" s="96"/>
      <c r="C25" s="163" t="s">
        <v>181</v>
      </c>
      <c r="D25" s="85"/>
      <c r="E25" s="289"/>
    </row>
    <row r="26" spans="2:5" ht="23" x14ac:dyDescent="0.25">
      <c r="B26" s="96"/>
      <c r="C26" s="163" t="s">
        <v>182</v>
      </c>
      <c r="D26" s="85"/>
      <c r="E26" s="289"/>
    </row>
    <row r="27" spans="2:5" ht="23" x14ac:dyDescent="0.25">
      <c r="B27" s="96"/>
      <c r="C27" s="163" t="s">
        <v>183</v>
      </c>
      <c r="D27" s="85"/>
      <c r="E27" s="289"/>
    </row>
    <row r="28" spans="2:5" ht="23" x14ac:dyDescent="0.25">
      <c r="B28" s="96"/>
      <c r="C28" s="163" t="s">
        <v>184</v>
      </c>
      <c r="D28" s="85"/>
      <c r="E28" s="289"/>
    </row>
    <row r="29" spans="2:5" ht="23" x14ac:dyDescent="0.25">
      <c r="B29" s="96"/>
      <c r="C29" s="163" t="s">
        <v>298</v>
      </c>
      <c r="D29" s="85"/>
      <c r="E29" s="289"/>
    </row>
    <row r="30" spans="2:5" ht="23" x14ac:dyDescent="0.2">
      <c r="B30" s="99"/>
      <c r="C30" s="288" t="s">
        <v>185</v>
      </c>
      <c r="D30" s="288"/>
      <c r="E30" s="174">
        <f>SUM(D31:D42)</f>
        <v>0</v>
      </c>
    </row>
    <row r="31" spans="2:5" ht="23" x14ac:dyDescent="0.25">
      <c r="B31" s="96"/>
      <c r="C31" s="163" t="s">
        <v>186</v>
      </c>
      <c r="D31" s="85"/>
      <c r="E31" s="289"/>
    </row>
    <row r="32" spans="2:5" ht="23" x14ac:dyDescent="0.25">
      <c r="B32" s="96"/>
      <c r="C32" s="163" t="s">
        <v>187</v>
      </c>
      <c r="D32" s="85"/>
      <c r="E32" s="289"/>
    </row>
    <row r="33" spans="2:5" ht="23" x14ac:dyDescent="0.25">
      <c r="B33" s="96"/>
      <c r="C33" s="163" t="s">
        <v>188</v>
      </c>
      <c r="D33" s="85"/>
      <c r="E33" s="289"/>
    </row>
    <row r="34" spans="2:5" ht="23" x14ac:dyDescent="0.25">
      <c r="B34" s="96"/>
      <c r="C34" s="163" t="s">
        <v>189</v>
      </c>
      <c r="D34" s="85"/>
      <c r="E34" s="289"/>
    </row>
    <row r="35" spans="2:5" ht="23" x14ac:dyDescent="0.25">
      <c r="B35" s="96"/>
      <c r="C35" s="163" t="s">
        <v>190</v>
      </c>
      <c r="D35" s="85"/>
      <c r="E35" s="289"/>
    </row>
    <row r="36" spans="2:5" ht="23" x14ac:dyDescent="0.25">
      <c r="B36" s="96"/>
      <c r="C36" s="163" t="s">
        <v>191</v>
      </c>
      <c r="D36" s="85"/>
      <c r="E36" s="289"/>
    </row>
    <row r="37" spans="2:5" ht="23" x14ac:dyDescent="0.25">
      <c r="B37" s="96"/>
      <c r="C37" s="163" t="s">
        <v>192</v>
      </c>
      <c r="D37" s="85"/>
      <c r="E37" s="289"/>
    </row>
    <row r="38" spans="2:5" ht="23" x14ac:dyDescent="0.25">
      <c r="B38" s="96"/>
      <c r="C38" s="163" t="s">
        <v>193</v>
      </c>
      <c r="D38" s="85"/>
      <c r="E38" s="289"/>
    </row>
    <row r="39" spans="2:5" ht="23" x14ac:dyDescent="0.25">
      <c r="B39" s="96"/>
      <c r="C39" s="163" t="s">
        <v>195</v>
      </c>
      <c r="D39" s="85"/>
      <c r="E39" s="289"/>
    </row>
    <row r="40" spans="2:5" ht="23" x14ac:dyDescent="0.25">
      <c r="B40" s="96"/>
      <c r="C40" s="163" t="s">
        <v>196</v>
      </c>
      <c r="D40" s="85"/>
      <c r="E40" s="289"/>
    </row>
    <row r="41" spans="2:5" ht="23" x14ac:dyDescent="0.25">
      <c r="B41" s="96"/>
      <c r="C41" s="163" t="s">
        <v>197</v>
      </c>
      <c r="D41" s="85"/>
      <c r="E41" s="289"/>
    </row>
    <row r="42" spans="2:5" ht="23" x14ac:dyDescent="0.25">
      <c r="B42" s="99"/>
      <c r="C42" s="163" t="s">
        <v>298</v>
      </c>
      <c r="D42" s="85"/>
      <c r="E42" s="289"/>
    </row>
    <row r="43" spans="2:5" ht="23" x14ac:dyDescent="0.2">
      <c r="B43" s="96"/>
      <c r="C43" s="288" t="s">
        <v>198</v>
      </c>
      <c r="D43" s="288"/>
      <c r="E43" s="174">
        <f>E8+E9+E20+E30</f>
        <v>0</v>
      </c>
    </row>
    <row r="44" spans="2:5" ht="23" x14ac:dyDescent="0.2">
      <c r="B44" s="291"/>
      <c r="C44" s="292"/>
      <c r="D44" s="292"/>
      <c r="E44" s="293"/>
    </row>
    <row r="45" spans="2:5" ht="28" x14ac:dyDescent="0.2">
      <c r="B45" s="100"/>
      <c r="C45" s="308" t="s">
        <v>199</v>
      </c>
      <c r="D45" s="309"/>
      <c r="E45" s="310"/>
    </row>
    <row r="46" spans="2:5" ht="23" x14ac:dyDescent="0.25">
      <c r="B46" s="101"/>
      <c r="C46" s="179" t="s">
        <v>200</v>
      </c>
      <c r="D46" s="85"/>
      <c r="E46" s="175">
        <f>D46</f>
        <v>0</v>
      </c>
    </row>
    <row r="47" spans="2:5" ht="23" x14ac:dyDescent="0.2">
      <c r="B47" s="102"/>
      <c r="C47" s="103" t="s">
        <v>546</v>
      </c>
      <c r="D47" s="85"/>
      <c r="E47" s="175">
        <f>D47</f>
        <v>0</v>
      </c>
    </row>
    <row r="48" spans="2:5" ht="23" x14ac:dyDescent="0.25">
      <c r="B48" s="101"/>
      <c r="C48" s="179" t="s">
        <v>202</v>
      </c>
      <c r="D48" s="85"/>
      <c r="E48" s="175">
        <f>D48</f>
        <v>0</v>
      </c>
    </row>
    <row r="49" spans="2:5" ht="23" x14ac:dyDescent="0.2">
      <c r="B49" s="102"/>
      <c r="C49" s="287" t="s">
        <v>552</v>
      </c>
      <c r="D49" s="287"/>
      <c r="E49" s="174">
        <f>SUM(D50:D62)</f>
        <v>0</v>
      </c>
    </row>
    <row r="50" spans="2:5" ht="23" x14ac:dyDescent="0.25">
      <c r="B50" s="101"/>
      <c r="C50" s="163" t="s">
        <v>204</v>
      </c>
      <c r="D50" s="85"/>
      <c r="E50" s="289"/>
    </row>
    <row r="51" spans="2:5" ht="23" x14ac:dyDescent="0.25">
      <c r="B51" s="101"/>
      <c r="C51" s="163" t="s">
        <v>205</v>
      </c>
      <c r="D51" s="85"/>
      <c r="E51" s="289"/>
    </row>
    <row r="52" spans="2:5" ht="23" x14ac:dyDescent="0.25">
      <c r="B52" s="101"/>
      <c r="C52" s="163" t="s">
        <v>206</v>
      </c>
      <c r="D52" s="85"/>
      <c r="E52" s="289"/>
    </row>
    <row r="53" spans="2:5" ht="23" x14ac:dyDescent="0.25">
      <c r="B53" s="101"/>
      <c r="C53" s="163" t="s">
        <v>207</v>
      </c>
      <c r="D53" s="85"/>
      <c r="E53" s="289"/>
    </row>
    <row r="54" spans="2:5" ht="23" x14ac:dyDescent="0.25">
      <c r="B54" s="101"/>
      <c r="C54" s="163" t="s">
        <v>208</v>
      </c>
      <c r="D54" s="85"/>
      <c r="E54" s="289"/>
    </row>
    <row r="55" spans="2:5" ht="23" x14ac:dyDescent="0.25">
      <c r="B55" s="101"/>
      <c r="C55" s="163" t="s">
        <v>209</v>
      </c>
      <c r="D55" s="85"/>
      <c r="E55" s="289"/>
    </row>
    <row r="56" spans="2:5" ht="23" x14ac:dyDescent="0.25">
      <c r="B56" s="101"/>
      <c r="C56" s="163" t="s">
        <v>210</v>
      </c>
      <c r="D56" s="85"/>
      <c r="E56" s="289"/>
    </row>
    <row r="57" spans="2:5" ht="23" x14ac:dyDescent="0.25">
      <c r="B57" s="101"/>
      <c r="C57" s="163" t="s">
        <v>194</v>
      </c>
      <c r="D57" s="85"/>
      <c r="E57" s="289"/>
    </row>
    <row r="58" spans="2:5" ht="23" x14ac:dyDescent="0.25">
      <c r="B58" s="101"/>
      <c r="C58" s="163" t="s">
        <v>211</v>
      </c>
      <c r="D58" s="85"/>
      <c r="E58" s="289"/>
    </row>
    <row r="59" spans="2:5" ht="23" x14ac:dyDescent="0.25">
      <c r="B59" s="101"/>
      <c r="C59" s="163" t="s">
        <v>212</v>
      </c>
      <c r="D59" s="85"/>
      <c r="E59" s="289"/>
    </row>
    <row r="60" spans="2:5" ht="23" x14ac:dyDescent="0.25">
      <c r="B60" s="101"/>
      <c r="C60" s="163" t="s">
        <v>213</v>
      </c>
      <c r="D60" s="85"/>
      <c r="E60" s="289"/>
    </row>
    <row r="61" spans="2:5" ht="23" x14ac:dyDescent="0.25">
      <c r="B61" s="101"/>
      <c r="C61" s="163" t="s">
        <v>214</v>
      </c>
      <c r="D61" s="85"/>
      <c r="E61" s="289"/>
    </row>
    <row r="62" spans="2:5" ht="23" x14ac:dyDescent="0.25">
      <c r="B62" s="101"/>
      <c r="C62" s="163" t="s">
        <v>298</v>
      </c>
      <c r="D62" s="85"/>
      <c r="E62" s="289"/>
    </row>
    <row r="63" spans="2:5" ht="23" x14ac:dyDescent="0.2">
      <c r="B63" s="101"/>
      <c r="C63" s="287" t="s">
        <v>215</v>
      </c>
      <c r="D63" s="287"/>
      <c r="E63" s="174">
        <f>SUM(D64:D67)</f>
        <v>0</v>
      </c>
    </row>
    <row r="64" spans="2:5" ht="23" x14ac:dyDescent="0.25">
      <c r="B64" s="101"/>
      <c r="C64" s="163" t="s">
        <v>642</v>
      </c>
      <c r="D64" s="85"/>
      <c r="E64" s="289"/>
    </row>
    <row r="65" spans="2:5" ht="23" x14ac:dyDescent="0.25">
      <c r="B65" s="101"/>
      <c r="C65" s="163" t="s">
        <v>641</v>
      </c>
      <c r="D65" s="85"/>
      <c r="E65" s="289"/>
    </row>
    <row r="66" spans="2:5" ht="23" x14ac:dyDescent="0.25">
      <c r="B66" s="101"/>
      <c r="C66" s="163" t="s">
        <v>216</v>
      </c>
      <c r="D66" s="85"/>
      <c r="E66" s="289"/>
    </row>
    <row r="67" spans="2:5" ht="23" x14ac:dyDescent="0.25">
      <c r="B67" s="101"/>
      <c r="C67" s="163" t="s">
        <v>298</v>
      </c>
      <c r="D67" s="85"/>
      <c r="E67" s="289"/>
    </row>
    <row r="68" spans="2:5" ht="23" x14ac:dyDescent="0.2">
      <c r="B68" s="101"/>
      <c r="C68" s="287" t="s">
        <v>217</v>
      </c>
      <c r="D68" s="287"/>
      <c r="E68" s="174">
        <f>E46+E47+E48+E49+E63</f>
        <v>0</v>
      </c>
    </row>
    <row r="69" spans="2:5" ht="32" x14ac:dyDescent="0.2">
      <c r="B69" s="102"/>
      <c r="C69" s="290" t="s">
        <v>218</v>
      </c>
      <c r="D69" s="290"/>
      <c r="E69" s="200">
        <f>E43+E68</f>
        <v>0</v>
      </c>
    </row>
    <row r="70" spans="2:5" ht="23" x14ac:dyDescent="0.2">
      <c r="B70" s="291"/>
      <c r="C70" s="292"/>
      <c r="D70" s="292"/>
      <c r="E70" s="293"/>
    </row>
    <row r="71" spans="2:5" ht="28" x14ac:dyDescent="0.2">
      <c r="B71" s="102"/>
      <c r="C71" s="297" t="s">
        <v>219</v>
      </c>
      <c r="D71" s="297"/>
      <c r="E71" s="177"/>
    </row>
    <row r="72" spans="2:5" ht="28" x14ac:dyDescent="0.2">
      <c r="B72" s="102"/>
      <c r="C72" s="288" t="s">
        <v>220</v>
      </c>
      <c r="D72" s="288"/>
      <c r="E72" s="177"/>
    </row>
    <row r="73" spans="2:5" ht="23" x14ac:dyDescent="0.25">
      <c r="B73" s="101"/>
      <c r="C73" s="180" t="s">
        <v>221</v>
      </c>
      <c r="D73" s="85"/>
      <c r="E73" s="175">
        <f>D73</f>
        <v>0</v>
      </c>
    </row>
    <row r="74" spans="2:5" ht="23" x14ac:dyDescent="0.25">
      <c r="B74" s="101"/>
      <c r="C74" s="180" t="s">
        <v>222</v>
      </c>
      <c r="D74" s="85"/>
      <c r="E74" s="175">
        <f>D74</f>
        <v>0</v>
      </c>
    </row>
    <row r="75" spans="2:5" ht="23" x14ac:dyDescent="0.2">
      <c r="B75" s="104"/>
      <c r="C75" s="288" t="s">
        <v>223</v>
      </c>
      <c r="D75" s="288"/>
      <c r="E75" s="175">
        <f>SUM(D76:D92)</f>
        <v>0</v>
      </c>
    </row>
    <row r="76" spans="2:5" ht="23" x14ac:dyDescent="0.25">
      <c r="B76" s="101"/>
      <c r="C76" s="163" t="s">
        <v>224</v>
      </c>
      <c r="D76" s="85"/>
      <c r="E76" s="294"/>
    </row>
    <row r="77" spans="2:5" ht="23" x14ac:dyDescent="0.25">
      <c r="B77" s="101"/>
      <c r="C77" s="163" t="s">
        <v>225</v>
      </c>
      <c r="D77" s="85"/>
      <c r="E77" s="295"/>
    </row>
    <row r="78" spans="2:5" ht="23" x14ac:dyDescent="0.25">
      <c r="B78" s="101"/>
      <c r="C78" s="163" t="s">
        <v>226</v>
      </c>
      <c r="D78" s="85"/>
      <c r="E78" s="295"/>
    </row>
    <row r="79" spans="2:5" ht="23" x14ac:dyDescent="0.25">
      <c r="B79" s="101"/>
      <c r="C79" s="163" t="s">
        <v>227</v>
      </c>
      <c r="D79" s="85"/>
      <c r="E79" s="295"/>
    </row>
    <row r="80" spans="2:5" ht="23" x14ac:dyDescent="0.25">
      <c r="B80" s="101"/>
      <c r="C80" s="163" t="s">
        <v>228</v>
      </c>
      <c r="D80" s="85"/>
      <c r="E80" s="295"/>
    </row>
    <row r="81" spans="2:5" ht="23" x14ac:dyDescent="0.25">
      <c r="B81" s="101"/>
      <c r="C81" s="163" t="s">
        <v>229</v>
      </c>
      <c r="D81" s="85"/>
      <c r="E81" s="295"/>
    </row>
    <row r="82" spans="2:5" ht="23" x14ac:dyDescent="0.25">
      <c r="B82" s="101"/>
      <c r="C82" s="163" t="s">
        <v>230</v>
      </c>
      <c r="D82" s="85"/>
      <c r="E82" s="295"/>
    </row>
    <row r="83" spans="2:5" ht="23" x14ac:dyDescent="0.25">
      <c r="B83" s="101"/>
      <c r="C83" s="163" t="s">
        <v>231</v>
      </c>
      <c r="D83" s="85"/>
      <c r="E83" s="295"/>
    </row>
    <row r="84" spans="2:5" ht="23" x14ac:dyDescent="0.25">
      <c r="B84" s="101"/>
      <c r="C84" s="163" t="s">
        <v>232</v>
      </c>
      <c r="D84" s="85"/>
      <c r="E84" s="295"/>
    </row>
    <row r="85" spans="2:5" ht="23" x14ac:dyDescent="0.25">
      <c r="B85" s="101"/>
      <c r="C85" s="163" t="s">
        <v>233</v>
      </c>
      <c r="D85" s="85"/>
      <c r="E85" s="295"/>
    </row>
    <row r="86" spans="2:5" ht="23" x14ac:dyDescent="0.25">
      <c r="B86" s="101"/>
      <c r="C86" s="163" t="s">
        <v>234</v>
      </c>
      <c r="D86" s="85"/>
      <c r="E86" s="295"/>
    </row>
    <row r="87" spans="2:5" ht="23" x14ac:dyDescent="0.25">
      <c r="B87" s="101"/>
      <c r="C87" s="163" t="s">
        <v>236</v>
      </c>
      <c r="D87" s="85"/>
      <c r="E87" s="295"/>
    </row>
    <row r="88" spans="2:5" ht="23" x14ac:dyDescent="0.25">
      <c r="B88" s="101"/>
      <c r="C88" s="163" t="s">
        <v>229</v>
      </c>
      <c r="D88" s="85"/>
      <c r="E88" s="295"/>
    </row>
    <row r="89" spans="2:5" ht="23" x14ac:dyDescent="0.25">
      <c r="B89" s="101"/>
      <c r="C89" s="163" t="s">
        <v>237</v>
      </c>
      <c r="D89" s="85"/>
      <c r="E89" s="295"/>
    </row>
    <row r="90" spans="2:5" ht="23" x14ac:dyDescent="0.25">
      <c r="B90" s="101"/>
      <c r="C90" s="163" t="s">
        <v>238</v>
      </c>
      <c r="D90" s="85"/>
      <c r="E90" s="295"/>
    </row>
    <row r="91" spans="2:5" ht="23" x14ac:dyDescent="0.25">
      <c r="B91" s="101"/>
      <c r="C91" s="163" t="s">
        <v>224</v>
      </c>
      <c r="D91" s="85"/>
      <c r="E91" s="295"/>
    </row>
    <row r="92" spans="2:5" ht="23" x14ac:dyDescent="0.25">
      <c r="B92" s="101"/>
      <c r="C92" s="163" t="s">
        <v>298</v>
      </c>
      <c r="D92" s="85"/>
      <c r="E92" s="295"/>
    </row>
    <row r="93" spans="2:5" ht="23" x14ac:dyDescent="0.2">
      <c r="B93" s="101"/>
      <c r="C93" s="287" t="s">
        <v>647</v>
      </c>
      <c r="D93" s="287"/>
      <c r="E93" s="174">
        <f>E73+E74+E75</f>
        <v>0</v>
      </c>
    </row>
    <row r="94" spans="2:5" ht="23" x14ac:dyDescent="0.2">
      <c r="B94" s="101"/>
      <c r="C94" s="287" t="s">
        <v>240</v>
      </c>
      <c r="D94" s="287"/>
      <c r="E94" s="174">
        <f>SUM(D95:D110)</f>
        <v>0</v>
      </c>
    </row>
    <row r="95" spans="2:5" ht="23" x14ac:dyDescent="0.25">
      <c r="B95" s="101"/>
      <c r="C95" s="163" t="s">
        <v>241</v>
      </c>
      <c r="D95" s="85"/>
      <c r="E95" s="294"/>
    </row>
    <row r="96" spans="2:5" ht="23" x14ac:dyDescent="0.25">
      <c r="B96" s="101"/>
      <c r="C96" s="163" t="s">
        <v>247</v>
      </c>
      <c r="D96" s="85"/>
      <c r="E96" s="295"/>
    </row>
    <row r="97" spans="2:5" ht="23" x14ac:dyDescent="0.25">
      <c r="B97" s="101"/>
      <c r="C97" s="163" t="s">
        <v>243</v>
      </c>
      <c r="D97" s="85"/>
      <c r="E97" s="295"/>
    </row>
    <row r="98" spans="2:5" ht="23" x14ac:dyDescent="0.25">
      <c r="B98" s="101"/>
      <c r="C98" s="163" t="s">
        <v>244</v>
      </c>
      <c r="D98" s="85"/>
      <c r="E98" s="295"/>
    </row>
    <row r="99" spans="2:5" ht="23" x14ac:dyDescent="0.25">
      <c r="B99" s="101"/>
      <c r="C99" s="163" t="s">
        <v>245</v>
      </c>
      <c r="D99" s="85"/>
      <c r="E99" s="295"/>
    </row>
    <row r="100" spans="2:5" ht="23" x14ac:dyDescent="0.25">
      <c r="B100" s="101"/>
      <c r="C100" s="163" t="s">
        <v>251</v>
      </c>
      <c r="D100" s="85"/>
      <c r="E100" s="295"/>
    </row>
    <row r="101" spans="2:5" ht="23" x14ac:dyDescent="0.25">
      <c r="B101" s="101"/>
      <c r="C101" s="163" t="s">
        <v>242</v>
      </c>
      <c r="D101" s="85"/>
      <c r="E101" s="295"/>
    </row>
    <row r="102" spans="2:5" ht="23" x14ac:dyDescent="0.25">
      <c r="B102" s="101"/>
      <c r="C102" s="163" t="s">
        <v>250</v>
      </c>
      <c r="D102" s="85"/>
      <c r="E102" s="295"/>
    </row>
    <row r="103" spans="2:5" ht="23" x14ac:dyDescent="0.25">
      <c r="B103" s="101"/>
      <c r="C103" s="163" t="s">
        <v>246</v>
      </c>
      <c r="D103" s="85"/>
      <c r="E103" s="295"/>
    </row>
    <row r="104" spans="2:5" ht="23" x14ac:dyDescent="0.25">
      <c r="B104" s="101"/>
      <c r="C104" s="163" t="s">
        <v>252</v>
      </c>
      <c r="D104" s="85"/>
      <c r="E104" s="295"/>
    </row>
    <row r="105" spans="2:5" ht="23" x14ac:dyDescent="0.25">
      <c r="B105" s="101"/>
      <c r="C105" s="163" t="s">
        <v>235</v>
      </c>
      <c r="D105" s="85"/>
      <c r="E105" s="295"/>
    </row>
    <row r="106" spans="2:5" ht="23" x14ac:dyDescent="0.25">
      <c r="B106" s="101"/>
      <c r="C106" s="163" t="s">
        <v>248</v>
      </c>
      <c r="D106" s="85"/>
      <c r="E106" s="295"/>
    </row>
    <row r="107" spans="2:5" ht="23" x14ac:dyDescent="0.25">
      <c r="B107" s="101"/>
      <c r="C107" s="163" t="s">
        <v>249</v>
      </c>
      <c r="D107" s="85"/>
      <c r="E107" s="295"/>
    </row>
    <row r="108" spans="2:5" ht="23" x14ac:dyDescent="0.25">
      <c r="B108" s="101"/>
      <c r="C108" s="163" t="s">
        <v>254</v>
      </c>
      <c r="D108" s="85"/>
      <c r="E108" s="295"/>
    </row>
    <row r="109" spans="2:5" ht="23" x14ac:dyDescent="0.25">
      <c r="B109" s="101"/>
      <c r="C109" s="163" t="s">
        <v>253</v>
      </c>
      <c r="D109" s="85"/>
      <c r="E109" s="295"/>
    </row>
    <row r="110" spans="2:5" ht="23" x14ac:dyDescent="0.25">
      <c r="B110" s="101"/>
      <c r="C110" s="163" t="s">
        <v>298</v>
      </c>
      <c r="D110" s="85"/>
      <c r="E110" s="295"/>
    </row>
    <row r="111" spans="2:5" ht="23" x14ac:dyDescent="0.2">
      <c r="B111" s="101"/>
      <c r="C111" s="288" t="s">
        <v>255</v>
      </c>
      <c r="D111" s="288"/>
      <c r="E111" s="295"/>
    </row>
    <row r="112" spans="2:5" ht="23" x14ac:dyDescent="0.25">
      <c r="B112" s="101"/>
      <c r="C112" s="163" t="s">
        <v>256</v>
      </c>
      <c r="D112" s="85"/>
      <c r="E112" s="295"/>
    </row>
    <row r="113" spans="2:5" ht="23" x14ac:dyDescent="0.25">
      <c r="B113" s="101"/>
      <c r="C113" s="163" t="s">
        <v>257</v>
      </c>
      <c r="D113" s="85"/>
      <c r="E113" s="295"/>
    </row>
    <row r="114" spans="2:5" ht="23" x14ac:dyDescent="0.25">
      <c r="B114" s="101"/>
      <c r="C114" s="163" t="s">
        <v>258</v>
      </c>
      <c r="D114" s="85"/>
      <c r="E114" s="295"/>
    </row>
    <row r="115" spans="2:5" ht="23" x14ac:dyDescent="0.25">
      <c r="B115" s="101"/>
      <c r="C115" s="163" t="s">
        <v>646</v>
      </c>
      <c r="D115" s="85"/>
      <c r="E115" s="295"/>
    </row>
    <row r="116" spans="2:5" ht="23" x14ac:dyDescent="0.25">
      <c r="B116" s="101"/>
      <c r="C116" s="163" t="s">
        <v>259</v>
      </c>
      <c r="D116" s="85"/>
      <c r="E116" s="295"/>
    </row>
    <row r="117" spans="2:5" ht="24" x14ac:dyDescent="0.25">
      <c r="B117" s="101"/>
      <c r="C117" s="181" t="s">
        <v>261</v>
      </c>
      <c r="D117" s="85"/>
      <c r="E117" s="295"/>
    </row>
    <row r="118" spans="2:5" ht="23" x14ac:dyDescent="0.2">
      <c r="B118" s="101"/>
      <c r="C118" s="98" t="s">
        <v>262</v>
      </c>
      <c r="D118" s="98"/>
      <c r="E118" s="295"/>
    </row>
    <row r="119" spans="2:5" ht="23" x14ac:dyDescent="0.25">
      <c r="B119" s="101"/>
      <c r="C119" s="163" t="s">
        <v>263</v>
      </c>
      <c r="D119" s="85"/>
      <c r="E119" s="295"/>
    </row>
    <row r="120" spans="2:5" ht="23" x14ac:dyDescent="0.25">
      <c r="B120" s="101"/>
      <c r="C120" s="163" t="s">
        <v>264</v>
      </c>
      <c r="D120" s="85"/>
      <c r="E120" s="295"/>
    </row>
    <row r="121" spans="2:5" ht="23" x14ac:dyDescent="0.25">
      <c r="B121" s="101"/>
      <c r="C121" s="163" t="s">
        <v>265</v>
      </c>
      <c r="D121" s="85"/>
      <c r="E121" s="295"/>
    </row>
    <row r="122" spans="2:5" ht="23" x14ac:dyDescent="0.25">
      <c r="B122" s="101"/>
      <c r="C122" s="163" t="s">
        <v>266</v>
      </c>
      <c r="D122" s="85"/>
      <c r="E122" s="295"/>
    </row>
    <row r="123" spans="2:5" ht="23" x14ac:dyDescent="0.25">
      <c r="B123" s="101"/>
      <c r="C123" s="163" t="s">
        <v>260</v>
      </c>
      <c r="D123" s="85"/>
      <c r="E123" s="295"/>
    </row>
    <row r="124" spans="2:5" ht="23" x14ac:dyDescent="0.25">
      <c r="B124" s="101"/>
      <c r="C124" s="163" t="s">
        <v>267</v>
      </c>
      <c r="D124" s="85"/>
      <c r="E124" s="295"/>
    </row>
    <row r="125" spans="2:5" ht="23" x14ac:dyDescent="0.25">
      <c r="B125" s="101"/>
      <c r="C125" s="163" t="s">
        <v>268</v>
      </c>
      <c r="D125" s="85"/>
      <c r="E125" s="296"/>
    </row>
    <row r="126" spans="2:5" ht="25" x14ac:dyDescent="0.2">
      <c r="B126" s="101"/>
      <c r="C126" s="281" t="s">
        <v>269</v>
      </c>
      <c r="D126" s="281"/>
      <c r="E126" s="97">
        <f>D112+D113+D114+D115+D116+D117+D119+D120+D121+D122+D123+D124+D125</f>
        <v>0</v>
      </c>
    </row>
    <row r="127" spans="2:5" ht="35" x14ac:dyDescent="0.2">
      <c r="B127" s="102"/>
      <c r="C127" s="282" t="s">
        <v>270</v>
      </c>
      <c r="D127" s="282"/>
      <c r="E127" s="176">
        <f>E93+E94+E126</f>
        <v>0</v>
      </c>
    </row>
    <row r="128" spans="2:5" x14ac:dyDescent="0.2">
      <c r="B128" s="105"/>
      <c r="C128" s="105"/>
      <c r="D128" s="105"/>
      <c r="E128" s="105"/>
    </row>
    <row r="129" spans="2:5" x14ac:dyDescent="0.2">
      <c r="B129" s="105"/>
      <c r="C129" s="105"/>
      <c r="D129" s="105"/>
      <c r="E129" s="105"/>
    </row>
    <row r="130" spans="2:5" ht="16" thickBot="1" x14ac:dyDescent="0.25">
      <c r="B130" s="105"/>
      <c r="C130" s="105"/>
      <c r="D130" s="105"/>
      <c r="E130" s="105"/>
    </row>
    <row r="131" spans="2:5" ht="27" customHeight="1" x14ac:dyDescent="0.2">
      <c r="B131" s="105"/>
      <c r="C131" s="283"/>
      <c r="D131" s="284"/>
      <c r="E131" s="105"/>
    </row>
    <row r="132" spans="2:5" ht="25" x14ac:dyDescent="0.2">
      <c r="B132" s="105"/>
      <c r="C132" s="285" t="s">
        <v>271</v>
      </c>
      <c r="D132" s="286"/>
      <c r="E132" s="105"/>
    </row>
    <row r="133" spans="2:5" ht="12" customHeight="1" x14ac:dyDescent="0.2">
      <c r="B133" s="105"/>
      <c r="C133" s="17"/>
      <c r="D133" s="12"/>
      <c r="E133" s="105"/>
    </row>
    <row r="134" spans="2:5" ht="33" customHeight="1" x14ac:dyDescent="0.2">
      <c r="B134" s="105"/>
      <c r="C134" s="238" t="s">
        <v>667</v>
      </c>
      <c r="D134" s="240"/>
      <c r="E134" s="105"/>
    </row>
    <row r="135" spans="2:5" ht="29" customHeight="1" x14ac:dyDescent="0.2">
      <c r="B135" s="105"/>
      <c r="C135" s="106"/>
      <c r="D135" s="107"/>
      <c r="E135" s="105"/>
    </row>
    <row r="136" spans="2:5" ht="32" customHeight="1" x14ac:dyDescent="0.2">
      <c r="B136" s="105"/>
      <c r="C136" s="277" t="s">
        <v>164</v>
      </c>
      <c r="D136" s="278"/>
      <c r="E136" s="105"/>
    </row>
    <row r="137" spans="2:5" ht="23" x14ac:dyDescent="0.2">
      <c r="B137" s="105"/>
      <c r="C137" s="182" t="s">
        <v>165</v>
      </c>
      <c r="D137" s="80">
        <f>E8</f>
        <v>0</v>
      </c>
      <c r="E137" s="105"/>
    </row>
    <row r="138" spans="2:5" ht="23" x14ac:dyDescent="0.2">
      <c r="B138" s="105"/>
      <c r="C138" s="182" t="s">
        <v>166</v>
      </c>
      <c r="D138" s="82">
        <f>E9</f>
        <v>0</v>
      </c>
      <c r="E138" s="105"/>
    </row>
    <row r="139" spans="2:5" ht="23" x14ac:dyDescent="0.2">
      <c r="B139" s="105"/>
      <c r="C139" s="182" t="s">
        <v>176</v>
      </c>
      <c r="D139" s="82">
        <f>E20</f>
        <v>0</v>
      </c>
      <c r="E139" s="105"/>
    </row>
    <row r="140" spans="2:5" ht="23" x14ac:dyDescent="0.2">
      <c r="B140" s="105"/>
      <c r="C140" s="182" t="s">
        <v>185</v>
      </c>
      <c r="D140" s="82">
        <f>E30</f>
        <v>0</v>
      </c>
      <c r="E140" s="105"/>
    </row>
    <row r="141" spans="2:5" ht="23" x14ac:dyDescent="0.2">
      <c r="B141" s="105"/>
      <c r="C141" s="182" t="s">
        <v>198</v>
      </c>
      <c r="D141" s="82">
        <f>E43</f>
        <v>0</v>
      </c>
      <c r="E141" s="105"/>
    </row>
    <row r="142" spans="2:5" ht="28" x14ac:dyDescent="0.2">
      <c r="B142" s="105"/>
      <c r="C142" s="277" t="s">
        <v>199</v>
      </c>
      <c r="D142" s="278"/>
      <c r="E142" s="105"/>
    </row>
    <row r="143" spans="2:5" ht="23" x14ac:dyDescent="0.2">
      <c r="B143" s="105"/>
      <c r="C143" s="182" t="s">
        <v>200</v>
      </c>
      <c r="D143" s="80">
        <f>E46</f>
        <v>0</v>
      </c>
      <c r="E143" s="105"/>
    </row>
    <row r="144" spans="2:5" ht="23" x14ac:dyDescent="0.2">
      <c r="B144" s="105"/>
      <c r="C144" s="182" t="s">
        <v>201</v>
      </c>
      <c r="D144" s="80">
        <f>E47</f>
        <v>0</v>
      </c>
      <c r="E144" s="105"/>
    </row>
    <row r="145" spans="2:5" ht="23" x14ac:dyDescent="0.2">
      <c r="B145" s="105"/>
      <c r="C145" s="183" t="s">
        <v>272</v>
      </c>
      <c r="D145" s="80">
        <f>E48</f>
        <v>0</v>
      </c>
      <c r="E145" s="105"/>
    </row>
    <row r="146" spans="2:5" ht="23" x14ac:dyDescent="0.2">
      <c r="B146" s="105"/>
      <c r="C146" s="182" t="s">
        <v>203</v>
      </c>
      <c r="D146" s="82">
        <f>E49</f>
        <v>0</v>
      </c>
      <c r="E146" s="105"/>
    </row>
    <row r="147" spans="2:5" ht="23" x14ac:dyDescent="0.2">
      <c r="B147" s="105"/>
      <c r="C147" s="182" t="s">
        <v>273</v>
      </c>
      <c r="D147" s="82">
        <f>E63</f>
        <v>0</v>
      </c>
      <c r="E147" s="105"/>
    </row>
    <row r="148" spans="2:5" ht="25" x14ac:dyDescent="0.2">
      <c r="B148" s="105"/>
      <c r="C148" s="184" t="s">
        <v>541</v>
      </c>
      <c r="D148" s="82">
        <f>E68</f>
        <v>0</v>
      </c>
      <c r="E148" s="105"/>
    </row>
    <row r="149" spans="2:5" ht="25" x14ac:dyDescent="0.2">
      <c r="B149" s="105"/>
      <c r="C149" s="184" t="s">
        <v>648</v>
      </c>
      <c r="D149" s="80">
        <f>D141+D148</f>
        <v>0</v>
      </c>
      <c r="E149" s="105"/>
    </row>
    <row r="150" spans="2:5" ht="28" x14ac:dyDescent="0.2">
      <c r="B150" s="105"/>
      <c r="C150" s="277" t="s">
        <v>219</v>
      </c>
      <c r="D150" s="278"/>
      <c r="E150" s="105"/>
    </row>
    <row r="151" spans="2:5" ht="23" x14ac:dyDescent="0.2">
      <c r="B151" s="105"/>
      <c r="C151" s="279" t="s">
        <v>220</v>
      </c>
      <c r="D151" s="280"/>
      <c r="E151" s="105"/>
    </row>
    <row r="152" spans="2:5" ht="23" x14ac:dyDescent="0.2">
      <c r="B152" s="105"/>
      <c r="C152" s="178" t="s">
        <v>221</v>
      </c>
      <c r="D152" s="80">
        <f>E73</f>
        <v>0</v>
      </c>
      <c r="E152" s="105"/>
    </row>
    <row r="153" spans="2:5" ht="23" x14ac:dyDescent="0.2">
      <c r="B153" s="105"/>
      <c r="C153" s="178" t="s">
        <v>222</v>
      </c>
      <c r="D153" s="80">
        <f>E74</f>
        <v>0</v>
      </c>
      <c r="E153" s="105"/>
    </row>
    <row r="154" spans="2:5" ht="23" x14ac:dyDescent="0.2">
      <c r="B154" s="105"/>
      <c r="C154" s="185" t="s">
        <v>662</v>
      </c>
      <c r="D154" s="82">
        <f>E75</f>
        <v>0</v>
      </c>
      <c r="E154" s="105"/>
    </row>
    <row r="155" spans="2:5" ht="25" x14ac:dyDescent="0.2">
      <c r="B155" s="105"/>
      <c r="C155" s="186" t="s">
        <v>239</v>
      </c>
      <c r="D155" s="82">
        <f>E93</f>
        <v>0</v>
      </c>
      <c r="E155" s="105"/>
    </row>
    <row r="156" spans="2:5" ht="25" x14ac:dyDescent="0.2">
      <c r="B156" s="105"/>
      <c r="C156" s="186" t="s">
        <v>274</v>
      </c>
      <c r="D156" s="82">
        <f>E94</f>
        <v>0</v>
      </c>
      <c r="E156" s="105"/>
    </row>
    <row r="157" spans="2:5" ht="23" x14ac:dyDescent="0.2">
      <c r="B157" s="105"/>
      <c r="C157" s="279" t="s">
        <v>255</v>
      </c>
      <c r="D157" s="280"/>
      <c r="E157" s="105"/>
    </row>
    <row r="158" spans="2:5" ht="23" x14ac:dyDescent="0.2">
      <c r="B158" s="105"/>
      <c r="C158" s="178" t="s">
        <v>275</v>
      </c>
      <c r="D158" s="82">
        <f t="shared" ref="D158:D163" si="0">D112</f>
        <v>0</v>
      </c>
      <c r="E158" s="105"/>
    </row>
    <row r="159" spans="2:5" ht="23" x14ac:dyDescent="0.2">
      <c r="B159" s="105"/>
      <c r="C159" s="178" t="s">
        <v>663</v>
      </c>
      <c r="D159" s="82">
        <f t="shared" si="0"/>
        <v>0</v>
      </c>
      <c r="E159" s="105"/>
    </row>
    <row r="160" spans="2:5" ht="23" x14ac:dyDescent="0.2">
      <c r="B160" s="105"/>
      <c r="C160" s="178" t="s">
        <v>276</v>
      </c>
      <c r="D160" s="82">
        <f t="shared" si="0"/>
        <v>0</v>
      </c>
      <c r="E160" s="105"/>
    </row>
    <row r="161" spans="2:5" ht="23" x14ac:dyDescent="0.2">
      <c r="B161" s="105"/>
      <c r="C161" s="178" t="s">
        <v>664</v>
      </c>
      <c r="D161" s="82">
        <f t="shared" si="0"/>
        <v>0</v>
      </c>
      <c r="E161" s="105"/>
    </row>
    <row r="162" spans="2:5" ht="23" x14ac:dyDescent="0.25">
      <c r="B162" s="105"/>
      <c r="C162" s="163" t="s">
        <v>259</v>
      </c>
      <c r="D162" s="82">
        <f t="shared" si="0"/>
        <v>0</v>
      </c>
      <c r="E162" s="105"/>
    </row>
    <row r="163" spans="2:5" ht="23" x14ac:dyDescent="0.2">
      <c r="B163" s="105"/>
      <c r="C163" s="178" t="s">
        <v>277</v>
      </c>
      <c r="D163" s="82">
        <f t="shared" si="0"/>
        <v>0</v>
      </c>
      <c r="E163" s="105"/>
    </row>
    <row r="164" spans="2:5" ht="23" x14ac:dyDescent="0.2">
      <c r="B164" s="105"/>
      <c r="C164" s="178" t="s">
        <v>649</v>
      </c>
      <c r="D164" s="82">
        <f>D119+D120+D121+D122+D123+D124+D125</f>
        <v>0</v>
      </c>
      <c r="E164" s="105"/>
    </row>
    <row r="165" spans="2:5" ht="25" x14ac:dyDescent="0.2">
      <c r="B165" s="105"/>
      <c r="C165" s="186" t="s">
        <v>269</v>
      </c>
      <c r="D165" s="82">
        <f>E126</f>
        <v>0</v>
      </c>
      <c r="E165" s="105"/>
    </row>
    <row r="166" spans="2:5" ht="26" thickBot="1" x14ac:dyDescent="0.25">
      <c r="B166" s="105"/>
      <c r="C166" s="187" t="s">
        <v>270</v>
      </c>
      <c r="D166" s="204">
        <f>E127</f>
        <v>0</v>
      </c>
      <c r="E166" s="105"/>
    </row>
  </sheetData>
  <sheetProtection algorithmName="SHA-512" hashValue="LtGn+EKBNqm958bDl4/Xyqp4M7FaAxed6NZnyd4aRJvKbibSq9N2CLGWtZgnfiPt36A9NIv765PvhUkbL1IOgg==" saltValue="vVIQvsCNh7NDxYOg2IATBg==" spinCount="100000" sheet="1" objects="1" formatColumns="0" formatRows="0" selectLockedCells="1"/>
  <mergeCells count="38">
    <mergeCell ref="C43:D43"/>
    <mergeCell ref="B44:E44"/>
    <mergeCell ref="C45:E45"/>
    <mergeCell ref="E10:E19"/>
    <mergeCell ref="C20:D20"/>
    <mergeCell ref="E21:E29"/>
    <mergeCell ref="C30:D30"/>
    <mergeCell ref="E31:E42"/>
    <mergeCell ref="C9:D9"/>
    <mergeCell ref="B2:E2"/>
    <mergeCell ref="B3:E3"/>
    <mergeCell ref="B5:E5"/>
    <mergeCell ref="C7:E7"/>
    <mergeCell ref="C49:D49"/>
    <mergeCell ref="C111:D111"/>
    <mergeCell ref="C63:D63"/>
    <mergeCell ref="E64:E67"/>
    <mergeCell ref="C68:D68"/>
    <mergeCell ref="C69:D69"/>
    <mergeCell ref="B70:E70"/>
    <mergeCell ref="C72:D72"/>
    <mergeCell ref="C75:D75"/>
    <mergeCell ref="C93:D93"/>
    <mergeCell ref="C94:D94"/>
    <mergeCell ref="E76:E92"/>
    <mergeCell ref="E95:E125"/>
    <mergeCell ref="E50:E62"/>
    <mergeCell ref="C71:D71"/>
    <mergeCell ref="C142:D142"/>
    <mergeCell ref="C150:D150"/>
    <mergeCell ref="C151:D151"/>
    <mergeCell ref="C157:D157"/>
    <mergeCell ref="C126:D126"/>
    <mergeCell ref="C127:D127"/>
    <mergeCell ref="C131:D131"/>
    <mergeCell ref="C132:D132"/>
    <mergeCell ref="C134:D134"/>
    <mergeCell ref="C136:D136"/>
  </mergeCells>
  <dataValidations count="3">
    <dataValidation type="decimal" allowBlank="1" showInputMessage="1" showErrorMessage="1" errorTitle="FIRS- INVALID INPUT" error="Invalid Input, Only Number Allowed In this Input Field. Thanks" promptTitle="INPUT VALUE" prompt="Input Value For Item." sqref="C73 D8 D21:D29 D31:D42 D46:D48 D50:D62 D64:D67 D73:D74 D76:D92 D95:D110 D112:D117 D119:D125 D10:D19" xr:uid="{00000000-0002-0000-0300-000000000000}">
      <formula1>-9999999999999</formula1>
      <formula2>99999999999999</formula2>
    </dataValidation>
    <dataValidation allowBlank="1" showInputMessage="1" showErrorMessage="1" promptTitle="INPUT DESCRIPTION" prompt="Enter Description Of Item" sqref="C118 C157:C158 C96 C100 C102:C112" xr:uid="{00000000-0002-0000-0300-000001000000}"/>
    <dataValidation type="decimal" allowBlank="1" showInputMessage="1" showErrorMessage="1" sqref="D137:D141 D143:D149 D152:D156 D158:D166" xr:uid="{00000000-0002-0000-0300-000002000000}">
      <formula1>-9999999999999</formula1>
      <formula2>99999999999999</formula2>
    </dataValidation>
  </dataValidations>
  <pageMargins left="0.7" right="0.7" top="0.75" bottom="0.75" header="0.3" footer="0.3"/>
  <pageSetup paperSize="9"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E41"/>
  <sheetViews>
    <sheetView topLeftCell="A25" zoomScale="80" zoomScaleNormal="80" workbookViewId="0">
      <selection activeCell="D40" sqref="D40"/>
    </sheetView>
  </sheetViews>
  <sheetFormatPr baseColWidth="10" defaultColWidth="9.1640625" defaultRowHeight="15" x14ac:dyDescent="0.2"/>
  <cols>
    <col min="1" max="1" width="9.1640625" style="9"/>
    <col min="2" max="2" width="13.83203125" style="9"/>
    <col min="3" max="3" width="113.1640625" style="9" customWidth="1"/>
    <col min="4" max="4" width="43.6640625" style="9" customWidth="1"/>
    <col min="5" max="5" width="58.6640625" style="9" customWidth="1"/>
    <col min="6" max="16384" width="9.1640625" style="9"/>
  </cols>
  <sheetData>
    <row r="2" spans="2:5" ht="16" thickBot="1" x14ac:dyDescent="0.25"/>
    <row r="3" spans="2:5" ht="79" customHeight="1" x14ac:dyDescent="0.2">
      <c r="B3" s="312"/>
      <c r="C3" s="313"/>
      <c r="D3" s="313"/>
      <c r="E3" s="314"/>
    </row>
    <row r="4" spans="2:5" ht="43" customHeight="1" x14ac:dyDescent="0.2">
      <c r="B4" s="315" t="s">
        <v>278</v>
      </c>
      <c r="C4" s="316"/>
      <c r="D4" s="316"/>
      <c r="E4" s="317"/>
    </row>
    <row r="5" spans="2:5" ht="9" customHeight="1" x14ac:dyDescent="0.2">
      <c r="B5" s="3"/>
      <c r="C5" s="10"/>
      <c r="D5" s="18"/>
      <c r="E5" s="19"/>
    </row>
    <row r="6" spans="2:5" ht="46" customHeight="1" x14ac:dyDescent="0.2">
      <c r="B6" s="318" t="s">
        <v>670</v>
      </c>
      <c r="C6" s="319"/>
      <c r="D6" s="319"/>
      <c r="E6" s="320"/>
    </row>
    <row r="7" spans="2:5" ht="23.25" customHeight="1" x14ac:dyDescent="0.2">
      <c r="B7" s="20"/>
      <c r="C7" s="21"/>
      <c r="D7" s="21"/>
      <c r="E7" s="22"/>
    </row>
    <row r="8" spans="2:5" ht="81" customHeight="1" x14ac:dyDescent="0.2">
      <c r="B8" s="321" t="s">
        <v>553</v>
      </c>
      <c r="C8" s="322"/>
      <c r="D8" s="322"/>
      <c r="E8" s="323"/>
    </row>
    <row r="9" spans="2:5" ht="23" x14ac:dyDescent="0.2">
      <c r="B9" s="73"/>
      <c r="C9" s="108"/>
      <c r="D9" s="109"/>
      <c r="E9" s="110"/>
    </row>
    <row r="10" spans="2:5" ht="23" x14ac:dyDescent="0.2">
      <c r="B10" s="73"/>
      <c r="C10" s="108"/>
      <c r="D10" s="109"/>
      <c r="E10" s="110"/>
    </row>
    <row r="11" spans="2:5" ht="33" customHeight="1" x14ac:dyDescent="0.2">
      <c r="B11" s="111"/>
      <c r="C11" s="324" t="s">
        <v>279</v>
      </c>
      <c r="D11" s="325"/>
      <c r="E11" s="205">
        <f>INCOME_STATEMENT!E115</f>
        <v>0</v>
      </c>
    </row>
    <row r="12" spans="2:5" ht="35" customHeight="1" x14ac:dyDescent="0.2">
      <c r="B12" s="111"/>
      <c r="C12" s="112" t="s">
        <v>280</v>
      </c>
      <c r="D12" s="112"/>
      <c r="E12" s="113"/>
    </row>
    <row r="13" spans="2:5" ht="25" x14ac:dyDescent="0.2">
      <c r="B13" s="111"/>
      <c r="C13" s="114" t="s">
        <v>281</v>
      </c>
      <c r="D13" s="208"/>
      <c r="E13" s="115">
        <f>administrative_expenses[[#This Row],[REVENUE]]+INCOME_STATEMENT!D79</f>
        <v>0</v>
      </c>
    </row>
    <row r="14" spans="2:5" ht="25" x14ac:dyDescent="0.2">
      <c r="B14" s="111"/>
      <c r="C14" s="116" t="s">
        <v>282</v>
      </c>
      <c r="D14" s="84"/>
      <c r="E14" s="326"/>
    </row>
    <row r="15" spans="2:5" ht="25" x14ac:dyDescent="0.2">
      <c r="B15" s="111"/>
      <c r="C15" s="116" t="s">
        <v>283</v>
      </c>
      <c r="D15" s="84"/>
      <c r="E15" s="326"/>
    </row>
    <row r="16" spans="2:5" ht="25" x14ac:dyDescent="0.2">
      <c r="B16" s="111"/>
      <c r="C16" s="116" t="s">
        <v>637</v>
      </c>
      <c r="D16" s="84"/>
      <c r="E16" s="326"/>
    </row>
    <row r="17" spans="2:5" ht="25" x14ac:dyDescent="0.2">
      <c r="B17" s="111"/>
      <c r="C17" s="116" t="s">
        <v>284</v>
      </c>
      <c r="D17" s="84"/>
      <c r="E17" s="326"/>
    </row>
    <row r="18" spans="2:5" ht="25" x14ac:dyDescent="0.2">
      <c r="B18" s="111"/>
      <c r="C18" s="116" t="s">
        <v>285</v>
      </c>
      <c r="D18" s="84"/>
      <c r="E18" s="326"/>
    </row>
    <row r="19" spans="2:5" ht="25" x14ac:dyDescent="0.2">
      <c r="B19" s="111"/>
      <c r="C19" s="116" t="s">
        <v>623</v>
      </c>
      <c r="D19" s="84"/>
      <c r="E19" s="326"/>
    </row>
    <row r="20" spans="2:5" ht="25" x14ac:dyDescent="0.2">
      <c r="B20" s="111"/>
      <c r="C20" s="116" t="s">
        <v>624</v>
      </c>
      <c r="D20" s="84"/>
      <c r="E20" s="326"/>
    </row>
    <row r="21" spans="2:5" ht="25" x14ac:dyDescent="0.2">
      <c r="B21" s="111"/>
      <c r="C21" s="116" t="s">
        <v>625</v>
      </c>
      <c r="D21" s="84"/>
      <c r="E21" s="326"/>
    </row>
    <row r="22" spans="2:5" ht="25" x14ac:dyDescent="0.2">
      <c r="B22" s="111"/>
      <c r="C22" s="116" t="s">
        <v>626</v>
      </c>
      <c r="D22" s="84"/>
      <c r="E22" s="326"/>
    </row>
    <row r="23" spans="2:5" ht="25" x14ac:dyDescent="0.2">
      <c r="B23" s="111"/>
      <c r="C23" s="116" t="s">
        <v>627</v>
      </c>
      <c r="D23" s="84"/>
      <c r="E23" s="326"/>
    </row>
    <row r="24" spans="2:5" ht="52" x14ac:dyDescent="0.2">
      <c r="B24" s="111"/>
      <c r="C24" s="124" t="s">
        <v>628</v>
      </c>
      <c r="D24" s="84"/>
      <c r="E24" s="326"/>
    </row>
    <row r="25" spans="2:5" ht="52" x14ac:dyDescent="0.2">
      <c r="B25" s="111"/>
      <c r="C25" s="124" t="s">
        <v>629</v>
      </c>
      <c r="D25" s="84"/>
      <c r="E25" s="326"/>
    </row>
    <row r="26" spans="2:5" ht="52" x14ac:dyDescent="0.2">
      <c r="B26" s="111"/>
      <c r="C26" s="124" t="s">
        <v>630</v>
      </c>
      <c r="D26" s="84"/>
      <c r="E26" s="326"/>
    </row>
    <row r="27" spans="2:5" ht="52" x14ac:dyDescent="0.2">
      <c r="B27" s="111"/>
      <c r="C27" s="124" t="s">
        <v>631</v>
      </c>
      <c r="D27" s="84"/>
      <c r="E27" s="326"/>
    </row>
    <row r="28" spans="2:5" ht="52" x14ac:dyDescent="0.2">
      <c r="B28" s="111"/>
      <c r="C28" s="124" t="s">
        <v>632</v>
      </c>
      <c r="D28" s="84"/>
      <c r="E28" s="326"/>
    </row>
    <row r="29" spans="2:5" ht="26" x14ac:dyDescent="0.2">
      <c r="B29" s="111"/>
      <c r="C29" s="124" t="s">
        <v>633</v>
      </c>
      <c r="D29" s="84"/>
      <c r="E29" s="326"/>
    </row>
    <row r="30" spans="2:5" ht="26" x14ac:dyDescent="0.2">
      <c r="B30" s="111"/>
      <c r="C30" s="124" t="s">
        <v>634</v>
      </c>
      <c r="D30" s="84"/>
      <c r="E30" s="326"/>
    </row>
    <row r="31" spans="2:5" ht="52" x14ac:dyDescent="0.2">
      <c r="B31" s="111"/>
      <c r="C31" s="124" t="s">
        <v>635</v>
      </c>
      <c r="D31" s="84"/>
      <c r="E31" s="326"/>
    </row>
    <row r="32" spans="2:5" ht="25" x14ac:dyDescent="0.2">
      <c r="B32" s="111"/>
      <c r="C32" s="210" t="s">
        <v>298</v>
      </c>
      <c r="D32" s="84"/>
      <c r="E32" s="326"/>
    </row>
    <row r="33" spans="2:5" ht="25" x14ac:dyDescent="0.2">
      <c r="B33" s="111"/>
      <c r="C33" s="327" t="s">
        <v>286</v>
      </c>
      <c r="D33" s="327"/>
      <c r="E33" s="115">
        <f>SUM(D14:D32)+E13</f>
        <v>0</v>
      </c>
    </row>
    <row r="34" spans="2:5" ht="23" x14ac:dyDescent="0.2">
      <c r="B34" s="328"/>
      <c r="C34" s="292"/>
      <c r="D34" s="292"/>
      <c r="E34" s="329"/>
    </row>
    <row r="35" spans="2:5" ht="23" x14ac:dyDescent="0.2">
      <c r="B35" s="111"/>
      <c r="C35" s="330" t="s">
        <v>287</v>
      </c>
      <c r="D35" s="331"/>
      <c r="E35" s="332"/>
    </row>
    <row r="36" spans="2:5" ht="23" x14ac:dyDescent="0.2">
      <c r="B36" s="111"/>
      <c r="C36" s="117" t="s">
        <v>288</v>
      </c>
      <c r="D36" s="84"/>
      <c r="E36" s="333"/>
    </row>
    <row r="37" spans="2:5" ht="23" x14ac:dyDescent="0.2">
      <c r="B37" s="111"/>
      <c r="C37" s="118" t="s">
        <v>289</v>
      </c>
      <c r="D37" s="84"/>
      <c r="E37" s="333"/>
    </row>
    <row r="38" spans="2:5" ht="23" x14ac:dyDescent="0.2">
      <c r="B38" s="111"/>
      <c r="C38" s="118" t="s">
        <v>290</v>
      </c>
      <c r="D38" s="84"/>
      <c r="E38" s="333"/>
    </row>
    <row r="39" spans="2:5" ht="23" x14ac:dyDescent="0.2">
      <c r="B39" s="111"/>
      <c r="C39" s="118" t="s">
        <v>636</v>
      </c>
      <c r="D39" s="84"/>
      <c r="E39" s="333"/>
    </row>
    <row r="40" spans="2:5" ht="23" x14ac:dyDescent="0.2">
      <c r="B40" s="111"/>
      <c r="C40" s="211" t="s">
        <v>298</v>
      </c>
      <c r="D40" s="84"/>
      <c r="E40" s="333"/>
    </row>
    <row r="41" spans="2:5" ht="26" thickBot="1" x14ac:dyDescent="0.25">
      <c r="B41" s="119"/>
      <c r="C41" s="311" t="s">
        <v>291</v>
      </c>
      <c r="D41" s="311"/>
      <c r="E41" s="120">
        <f>SUM(D36:D40)</f>
        <v>0</v>
      </c>
    </row>
  </sheetData>
  <sheetProtection algorithmName="SHA-512" hashValue="ouX7k4IQtIHYBUrPJyBzZbIi9vfSJfJtKsZaMlL6ECo2JlfkBgEmC0NKPLNitfQbFoL7YpcwDiYBlmbIiq1mzA==" saltValue="77mvNv+TPBKPrJ8gK+RQaQ==" spinCount="100000" sheet="1" objects="1" formatColumns="0" formatRows="0" selectLockedCells="1"/>
  <mergeCells count="11">
    <mergeCell ref="C41:D41"/>
    <mergeCell ref="B3:E3"/>
    <mergeCell ref="B4:E4"/>
    <mergeCell ref="B6:E6"/>
    <mergeCell ref="B8:E8"/>
    <mergeCell ref="C11:D11"/>
    <mergeCell ref="E14:E32"/>
    <mergeCell ref="C33:D33"/>
    <mergeCell ref="B34:E34"/>
    <mergeCell ref="C35:D35"/>
    <mergeCell ref="E35:E40"/>
  </mergeCells>
  <dataValidations count="1">
    <dataValidation type="decimal" allowBlank="1" showInputMessage="1" showErrorMessage="1" errorTitle="FIRS- INVALID INPUT" error="Invalid Input, Only Number Allowed In this Input Field. Thanks" promptTitle="INPUT VALUE" prompt="Input Value For Item." sqref="D36:D40 D13:D32" xr:uid="{00000000-0002-0000-0400-000000000000}">
      <formula1>-9999999999999</formula1>
      <formula2>99999999999999</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E17"/>
  <sheetViews>
    <sheetView showGridLines="0" zoomScale="80" zoomScaleNormal="80" workbookViewId="0">
      <pane xSplit="2" ySplit="3" topLeftCell="C4" activePane="bottomRight" state="frozen"/>
      <selection pane="topRight" activeCell="C1" sqref="C1"/>
      <selection pane="bottomLeft" activeCell="A4" sqref="A4"/>
      <selection pane="bottomRight" activeCell="C17" sqref="C17"/>
    </sheetView>
  </sheetViews>
  <sheetFormatPr baseColWidth="10" defaultColWidth="10.83203125" defaultRowHeight="15" x14ac:dyDescent="0.2"/>
  <cols>
    <col min="1" max="1" width="4.6640625" customWidth="1"/>
    <col min="2" max="2" width="33.5" customWidth="1"/>
    <col min="3" max="3" width="78.6640625" customWidth="1"/>
    <col min="4" max="4" width="28.83203125" customWidth="1"/>
    <col min="5" max="5" width="48" bestFit="1" customWidth="1"/>
  </cols>
  <sheetData>
    <row r="1" spans="2:5" ht="70" customHeight="1" x14ac:dyDescent="0.2">
      <c r="B1" s="334"/>
      <c r="C1" s="335"/>
      <c r="D1" s="335"/>
      <c r="E1" s="335"/>
    </row>
    <row r="2" spans="2:5" ht="30" x14ac:dyDescent="0.2">
      <c r="B2" s="336" t="s">
        <v>643</v>
      </c>
      <c r="C2" s="164" t="s">
        <v>91</v>
      </c>
      <c r="D2" s="164" t="s">
        <v>93</v>
      </c>
      <c r="E2" s="165" t="s">
        <v>644</v>
      </c>
    </row>
    <row r="3" spans="2:5" ht="55" customHeight="1" x14ac:dyDescent="0.2">
      <c r="B3" s="337"/>
      <c r="C3" s="166" t="s">
        <v>645</v>
      </c>
      <c r="D3" s="166"/>
      <c r="E3" s="167">
        <f>SUM(other_income[REVENUE])</f>
        <v>0</v>
      </c>
    </row>
    <row r="4" spans="2:5" ht="23" x14ac:dyDescent="0.25">
      <c r="C4" s="148" t="s">
        <v>2</v>
      </c>
      <c r="D4" s="168"/>
      <c r="E4" s="169"/>
    </row>
    <row r="5" spans="2:5" ht="23" x14ac:dyDescent="0.25">
      <c r="C5" s="148" t="s">
        <v>3</v>
      </c>
      <c r="D5" s="168"/>
      <c r="E5" s="169"/>
    </row>
    <row r="6" spans="2:5" ht="23" x14ac:dyDescent="0.25">
      <c r="C6" s="148" t="s">
        <v>659</v>
      </c>
      <c r="D6" s="168"/>
      <c r="E6" s="169"/>
    </row>
    <row r="7" spans="2:5" ht="23" x14ac:dyDescent="0.25">
      <c r="C7" s="148" t="s">
        <v>4</v>
      </c>
      <c r="D7" s="168"/>
      <c r="E7" s="169"/>
    </row>
    <row r="8" spans="2:5" ht="23" x14ac:dyDescent="0.25">
      <c r="C8" s="148" t="s">
        <v>660</v>
      </c>
      <c r="D8" s="168"/>
      <c r="E8" s="169"/>
    </row>
    <row r="9" spans="2:5" ht="23" x14ac:dyDescent="0.25">
      <c r="C9" s="148" t="s">
        <v>5</v>
      </c>
      <c r="D9" s="168"/>
      <c r="E9" s="169"/>
    </row>
    <row r="10" spans="2:5" ht="23" x14ac:dyDescent="0.25">
      <c r="C10" s="148" t="s">
        <v>6</v>
      </c>
      <c r="D10" s="168"/>
      <c r="E10" s="169"/>
    </row>
    <row r="11" spans="2:5" ht="23" x14ac:dyDescent="0.25">
      <c r="C11" s="188" t="s">
        <v>7</v>
      </c>
      <c r="D11" s="168"/>
      <c r="E11" s="169"/>
    </row>
    <row r="12" spans="2:5" ht="23" x14ac:dyDescent="0.25">
      <c r="C12" s="188" t="s">
        <v>436</v>
      </c>
      <c r="D12" s="168"/>
      <c r="E12" s="169"/>
    </row>
    <row r="13" spans="2:5" ht="23" x14ac:dyDescent="0.25">
      <c r="C13" s="148" t="s">
        <v>8</v>
      </c>
      <c r="D13" s="168"/>
      <c r="E13" s="169"/>
    </row>
    <row r="14" spans="2:5" ht="23" x14ac:dyDescent="0.25">
      <c r="C14" s="148" t="s">
        <v>9</v>
      </c>
      <c r="D14" s="168"/>
      <c r="E14" s="169"/>
    </row>
    <row r="15" spans="2:5" ht="23" x14ac:dyDescent="0.25">
      <c r="C15" s="188" t="s">
        <v>10</v>
      </c>
      <c r="D15" s="168"/>
      <c r="E15" s="169"/>
    </row>
    <row r="16" spans="2:5" ht="23" x14ac:dyDescent="0.25">
      <c r="C16" s="148" t="s">
        <v>661</v>
      </c>
      <c r="D16" s="168"/>
      <c r="E16" s="169"/>
    </row>
    <row r="17" spans="3:5" ht="23" x14ac:dyDescent="0.25">
      <c r="C17" s="148" t="s">
        <v>298</v>
      </c>
      <c r="D17" s="168"/>
      <c r="E17" s="169"/>
    </row>
  </sheetData>
  <sheetProtection algorithmName="SHA-512" hashValue="eMetyOm753NZzkQAx/7DnEZg4USbpYZeAHjpUJr1OXKYFgqLqfvn39A/p6X2HHeIGDNgvS6NdDezX4rOTn4YnA==" saltValue="BEVW+Np1iQcUNrWywV6t2w==" spinCount="100000" sheet="1" objects="1" formatColumns="0" formatRows="0"/>
  <mergeCells count="2">
    <mergeCell ref="B1:E1"/>
    <mergeCell ref="B2:B3"/>
  </mergeCells>
  <dataValidations count="2">
    <dataValidation type="decimal" allowBlank="1" showInputMessage="1" showErrorMessage="1" errorTitle="FIRS - Invalid Input" error="Please Only Numbers Allowed in This Input Field." promptTitle="INPUT VALUE" prompt="Input Value For Item." sqref="E4:E17" xr:uid="{00000000-0002-0000-0500-000000000000}">
      <formula1>-9999999999999</formula1>
      <formula2>9999999999999</formula2>
    </dataValidation>
    <dataValidation type="decimal" operator="greaterThan" allowBlank="1" showInputMessage="1" showErrorMessage="1" errorTitle="FIRS - Invalid Input" error="Please Only Numbers Allowed in This Input Field." promptTitle="INPUT VALUE" prompt="Input Value For Item." sqref="D4:D17" xr:uid="{26BB6D42-C0F3-5940-A7E4-F471E6D75824}">
      <formula1>0</formula1>
    </dataValidation>
  </dataValidations>
  <hyperlinks>
    <hyperlink ref="B2:B3" location="INCOME_STATEMENT!C133" tooltip="CLICK TO GO BACK TO INCOME STATEMENT" display="Back to Income statement" xr:uid="{00000000-0004-0000-0500-000000000000}"/>
  </hyperlinks>
  <pageMargins left="0.7" right="0.7" top="0.75" bottom="0.75" header="0.3" footer="0.3"/>
  <pageSetup orientation="portrait" verticalDpi="0"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70"/>
  <sheetViews>
    <sheetView showGridLines="0" zoomScale="80" zoomScaleNormal="80"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0.83203125" defaultRowHeight="15" x14ac:dyDescent="0.2"/>
  <cols>
    <col min="1" max="1" width="34.1640625" customWidth="1"/>
    <col min="2" max="2" width="82.1640625" customWidth="1"/>
    <col min="3" max="3" width="46" customWidth="1"/>
    <col min="4" max="4" width="48" bestFit="1" customWidth="1"/>
  </cols>
  <sheetData>
    <row r="1" spans="1:4" ht="70" customHeight="1" x14ac:dyDescent="0.2">
      <c r="A1" s="334"/>
      <c r="B1" s="335"/>
      <c r="C1" s="335"/>
      <c r="D1" s="335"/>
    </row>
    <row r="2" spans="1:4" ht="30" customHeight="1" x14ac:dyDescent="0.2">
      <c r="A2" s="336" t="s">
        <v>643</v>
      </c>
      <c r="B2" s="164" t="s">
        <v>91</v>
      </c>
      <c r="C2" s="164" t="s">
        <v>93</v>
      </c>
      <c r="D2" s="165" t="s">
        <v>644</v>
      </c>
    </row>
    <row r="3" spans="1:4" ht="53" customHeight="1" x14ac:dyDescent="0.2">
      <c r="A3" s="337"/>
      <c r="B3" s="166" t="s">
        <v>435</v>
      </c>
      <c r="C3" s="166"/>
      <c r="D3" s="167">
        <f>SUM(administrative_expenses[REVENUE])</f>
        <v>0</v>
      </c>
    </row>
    <row r="4" spans="1:4" ht="23" x14ac:dyDescent="0.25">
      <c r="B4" s="148" t="s">
        <v>13</v>
      </c>
      <c r="C4" s="168"/>
      <c r="D4" s="169"/>
    </row>
    <row r="5" spans="1:4" ht="23" x14ac:dyDescent="0.25">
      <c r="B5" s="148" t="s">
        <v>14</v>
      </c>
      <c r="C5" s="168"/>
      <c r="D5" s="169"/>
    </row>
    <row r="6" spans="1:4" ht="23" x14ac:dyDescent="0.25">
      <c r="B6" s="148" t="s">
        <v>15</v>
      </c>
      <c r="C6" s="168"/>
      <c r="D6" s="169"/>
    </row>
    <row r="7" spans="1:4" ht="23" x14ac:dyDescent="0.25">
      <c r="B7" s="148" t="s">
        <v>16</v>
      </c>
      <c r="C7" s="168"/>
      <c r="D7" s="169"/>
    </row>
    <row r="8" spans="1:4" ht="23" x14ac:dyDescent="0.25">
      <c r="B8" s="148" t="s">
        <v>17</v>
      </c>
      <c r="C8" s="168"/>
      <c r="D8" s="169"/>
    </row>
    <row r="9" spans="1:4" ht="23" x14ac:dyDescent="0.25">
      <c r="B9" s="148" t="s">
        <v>18</v>
      </c>
      <c r="C9" s="168"/>
      <c r="D9" s="169"/>
    </row>
    <row r="10" spans="1:4" ht="23" x14ac:dyDescent="0.25">
      <c r="B10" s="148" t="s">
        <v>19</v>
      </c>
      <c r="C10" s="168"/>
      <c r="D10" s="169"/>
    </row>
    <row r="11" spans="1:4" ht="23" x14ac:dyDescent="0.25">
      <c r="B11" s="148" t="s">
        <v>20</v>
      </c>
      <c r="C11" s="168"/>
      <c r="D11" s="169"/>
    </row>
    <row r="12" spans="1:4" ht="23" x14ac:dyDescent="0.25">
      <c r="B12" s="148" t="s">
        <v>21</v>
      </c>
      <c r="C12" s="168"/>
      <c r="D12" s="169"/>
    </row>
    <row r="13" spans="1:4" ht="23" x14ac:dyDescent="0.25">
      <c r="A13" s="172"/>
      <c r="B13" s="148" t="s">
        <v>22</v>
      </c>
      <c r="C13" s="168"/>
      <c r="D13" s="169"/>
    </row>
    <row r="14" spans="1:4" ht="23" x14ac:dyDescent="0.25">
      <c r="B14" s="148" t="s">
        <v>550</v>
      </c>
      <c r="C14" s="170"/>
      <c r="D14" s="171"/>
    </row>
    <row r="15" spans="1:4" ht="24" x14ac:dyDescent="0.25">
      <c r="B15" s="158" t="s">
        <v>24</v>
      </c>
      <c r="C15" s="170"/>
      <c r="D15" s="171"/>
    </row>
    <row r="16" spans="1:4" ht="23" x14ac:dyDescent="0.25">
      <c r="B16" s="148" t="s">
        <v>25</v>
      </c>
      <c r="C16" s="168"/>
      <c r="D16" s="169"/>
    </row>
    <row r="17" spans="2:4" ht="23" x14ac:dyDescent="0.25">
      <c r="B17" s="148" t="s">
        <v>26</v>
      </c>
      <c r="C17" s="168"/>
      <c r="D17" s="169"/>
    </row>
    <row r="18" spans="2:4" ht="23" x14ac:dyDescent="0.25">
      <c r="B18" s="148" t="s">
        <v>27</v>
      </c>
      <c r="C18" s="168"/>
      <c r="D18" s="169"/>
    </row>
    <row r="19" spans="2:4" ht="23" x14ac:dyDescent="0.25">
      <c r="B19" s="148" t="s">
        <v>28</v>
      </c>
      <c r="C19" s="168"/>
      <c r="D19" s="169"/>
    </row>
    <row r="20" spans="2:4" ht="23" x14ac:dyDescent="0.25">
      <c r="B20" s="148" t="s">
        <v>29</v>
      </c>
      <c r="C20" s="168"/>
      <c r="D20" s="169"/>
    </row>
    <row r="21" spans="2:4" ht="23" x14ac:dyDescent="0.25">
      <c r="B21" s="148" t="s">
        <v>30</v>
      </c>
      <c r="C21" s="168"/>
      <c r="D21" s="169"/>
    </row>
    <row r="22" spans="2:4" ht="23" x14ac:dyDescent="0.25">
      <c r="B22" s="148" t="s">
        <v>31</v>
      </c>
      <c r="C22" s="168"/>
      <c r="D22" s="169"/>
    </row>
    <row r="23" spans="2:4" ht="23" x14ac:dyDescent="0.25">
      <c r="B23" s="148" t="s">
        <v>32</v>
      </c>
      <c r="C23" s="168"/>
      <c r="D23" s="169"/>
    </row>
    <row r="24" spans="2:4" ht="23" x14ac:dyDescent="0.25">
      <c r="B24" s="148" t="s">
        <v>33</v>
      </c>
      <c r="C24" s="168"/>
      <c r="D24" s="169"/>
    </row>
    <row r="25" spans="2:4" ht="23" x14ac:dyDescent="0.25">
      <c r="B25" s="148" t="s">
        <v>34</v>
      </c>
      <c r="C25" s="168"/>
      <c r="D25" s="169"/>
    </row>
    <row r="26" spans="2:4" ht="23" x14ac:dyDescent="0.25">
      <c r="B26" s="148" t="s">
        <v>35</v>
      </c>
      <c r="C26" s="168"/>
      <c r="D26" s="169"/>
    </row>
    <row r="27" spans="2:4" ht="23" x14ac:dyDescent="0.25">
      <c r="B27" s="148" t="s">
        <v>36</v>
      </c>
      <c r="C27" s="168"/>
      <c r="D27" s="169"/>
    </row>
    <row r="28" spans="2:4" ht="23" x14ac:dyDescent="0.25">
      <c r="B28" s="148" t="s">
        <v>37</v>
      </c>
      <c r="C28" s="168"/>
      <c r="D28" s="169"/>
    </row>
    <row r="29" spans="2:4" ht="23" x14ac:dyDescent="0.25">
      <c r="B29" s="148" t="s">
        <v>38</v>
      </c>
      <c r="C29" s="168"/>
      <c r="D29" s="169"/>
    </row>
    <row r="30" spans="2:4" ht="23" x14ac:dyDescent="0.25">
      <c r="B30" s="148" t="s">
        <v>39</v>
      </c>
      <c r="C30" s="168"/>
      <c r="D30" s="169"/>
    </row>
    <row r="31" spans="2:4" ht="23" x14ac:dyDescent="0.25">
      <c r="B31" s="148" t="s">
        <v>40</v>
      </c>
      <c r="C31" s="168"/>
      <c r="D31" s="169"/>
    </row>
    <row r="32" spans="2:4" ht="23" x14ac:dyDescent="0.25">
      <c r="B32" s="148" t="s">
        <v>41</v>
      </c>
      <c r="C32" s="168"/>
      <c r="D32" s="169"/>
    </row>
    <row r="33" spans="2:4" ht="23" x14ac:dyDescent="0.25">
      <c r="B33" s="148" t="s">
        <v>42</v>
      </c>
      <c r="C33" s="168"/>
      <c r="D33" s="169"/>
    </row>
    <row r="34" spans="2:4" ht="23" x14ac:dyDescent="0.25">
      <c r="B34" s="148" t="s">
        <v>43</v>
      </c>
      <c r="C34" s="168"/>
      <c r="D34" s="169"/>
    </row>
    <row r="35" spans="2:4" ht="23" x14ac:dyDescent="0.25">
      <c r="B35" s="148" t="s">
        <v>44</v>
      </c>
      <c r="C35" s="168"/>
      <c r="D35" s="169"/>
    </row>
    <row r="36" spans="2:4" ht="23" x14ac:dyDescent="0.25">
      <c r="B36" s="148" t="s">
        <v>45</v>
      </c>
      <c r="C36" s="168"/>
      <c r="D36" s="169"/>
    </row>
    <row r="37" spans="2:4" ht="23" x14ac:dyDescent="0.25">
      <c r="B37" s="148" t="s">
        <v>46</v>
      </c>
      <c r="C37" s="168"/>
      <c r="D37" s="169"/>
    </row>
    <row r="38" spans="2:4" ht="23" x14ac:dyDescent="0.25">
      <c r="B38" s="148" t="s">
        <v>47</v>
      </c>
      <c r="C38" s="168"/>
      <c r="D38" s="169"/>
    </row>
    <row r="39" spans="2:4" ht="23" x14ac:dyDescent="0.25">
      <c r="B39" s="148" t="s">
        <v>48</v>
      </c>
      <c r="C39" s="168"/>
      <c r="D39" s="169"/>
    </row>
    <row r="40" spans="2:4" ht="23" x14ac:dyDescent="0.25">
      <c r="B40" s="148" t="s">
        <v>49</v>
      </c>
      <c r="C40" s="168"/>
      <c r="D40" s="169"/>
    </row>
    <row r="41" spans="2:4" ht="23" x14ac:dyDescent="0.25">
      <c r="B41" s="148" t="s">
        <v>50</v>
      </c>
      <c r="C41" s="168"/>
      <c r="D41" s="169"/>
    </row>
    <row r="42" spans="2:4" ht="23" x14ac:dyDescent="0.25">
      <c r="B42" s="148" t="s">
        <v>51</v>
      </c>
      <c r="C42" s="168"/>
      <c r="D42" s="169"/>
    </row>
    <row r="43" spans="2:4" ht="23" x14ac:dyDescent="0.25">
      <c r="B43" s="148" t="s">
        <v>52</v>
      </c>
      <c r="C43" s="168"/>
      <c r="D43" s="169"/>
    </row>
    <row r="44" spans="2:4" ht="23" x14ac:dyDescent="0.25">
      <c r="B44" s="148" t="s">
        <v>53</v>
      </c>
      <c r="C44" s="168"/>
      <c r="D44" s="169"/>
    </row>
    <row r="45" spans="2:4" ht="23" x14ac:dyDescent="0.25">
      <c r="B45" s="148" t="s">
        <v>54</v>
      </c>
      <c r="C45" s="168"/>
      <c r="D45" s="169"/>
    </row>
    <row r="46" spans="2:4" ht="23" x14ac:dyDescent="0.25">
      <c r="B46" s="148" t="s">
        <v>55</v>
      </c>
      <c r="C46" s="168"/>
      <c r="D46" s="169"/>
    </row>
    <row r="47" spans="2:4" ht="23" x14ac:dyDescent="0.25">
      <c r="B47" s="148" t="s">
        <v>56</v>
      </c>
      <c r="C47" s="168"/>
      <c r="D47" s="169"/>
    </row>
    <row r="48" spans="2:4" ht="23" x14ac:dyDescent="0.25">
      <c r="B48" s="148" t="s">
        <v>57</v>
      </c>
      <c r="C48" s="168"/>
      <c r="D48" s="169"/>
    </row>
    <row r="49" spans="2:4" ht="23" x14ac:dyDescent="0.25">
      <c r="B49" s="148" t="s">
        <v>58</v>
      </c>
      <c r="C49" s="168"/>
      <c r="D49" s="169"/>
    </row>
    <row r="50" spans="2:4" ht="23" x14ac:dyDescent="0.25">
      <c r="B50" s="148" t="s">
        <v>59</v>
      </c>
      <c r="C50" s="168"/>
      <c r="D50" s="169"/>
    </row>
    <row r="51" spans="2:4" ht="23" x14ac:dyDescent="0.25">
      <c r="B51" s="148" t="s">
        <v>60</v>
      </c>
      <c r="C51" s="168"/>
      <c r="D51" s="169"/>
    </row>
    <row r="52" spans="2:4" ht="23" x14ac:dyDescent="0.25">
      <c r="B52" s="148" t="s">
        <v>61</v>
      </c>
      <c r="C52" s="168"/>
      <c r="D52" s="169"/>
    </row>
    <row r="53" spans="2:4" ht="23" x14ac:dyDescent="0.25">
      <c r="B53" s="148" t="s">
        <v>62</v>
      </c>
      <c r="C53" s="168"/>
      <c r="D53" s="169"/>
    </row>
    <row r="54" spans="2:4" ht="23" x14ac:dyDescent="0.25">
      <c r="B54" s="148" t="s">
        <v>63</v>
      </c>
      <c r="C54" s="168"/>
      <c r="D54" s="169"/>
    </row>
    <row r="55" spans="2:4" ht="23" x14ac:dyDescent="0.25">
      <c r="B55" s="148" t="s">
        <v>64</v>
      </c>
      <c r="C55" s="168"/>
      <c r="D55" s="169"/>
    </row>
    <row r="56" spans="2:4" ht="23" x14ac:dyDescent="0.25">
      <c r="B56" s="148" t="s">
        <v>65</v>
      </c>
      <c r="C56" s="168"/>
      <c r="D56" s="169"/>
    </row>
    <row r="57" spans="2:4" ht="23" x14ac:dyDescent="0.25">
      <c r="B57" s="148" t="s">
        <v>66</v>
      </c>
      <c r="C57" s="168"/>
      <c r="D57" s="169"/>
    </row>
    <row r="58" spans="2:4" ht="23" x14ac:dyDescent="0.25">
      <c r="B58" s="148" t="s">
        <v>67</v>
      </c>
      <c r="C58" s="168"/>
      <c r="D58" s="169"/>
    </row>
    <row r="59" spans="2:4" ht="23" x14ac:dyDescent="0.25">
      <c r="B59" s="148" t="s">
        <v>68</v>
      </c>
      <c r="C59" s="168"/>
      <c r="D59" s="169"/>
    </row>
    <row r="60" spans="2:4" ht="23" x14ac:dyDescent="0.25">
      <c r="B60" s="148" t="s">
        <v>69</v>
      </c>
      <c r="C60" s="168"/>
      <c r="D60" s="169"/>
    </row>
    <row r="61" spans="2:4" ht="23" x14ac:dyDescent="0.25">
      <c r="B61" s="148" t="s">
        <v>70</v>
      </c>
      <c r="C61" s="168"/>
      <c r="D61" s="169"/>
    </row>
    <row r="62" spans="2:4" ht="23" x14ac:dyDescent="0.25">
      <c r="B62" s="148" t="s">
        <v>71</v>
      </c>
      <c r="C62" s="168"/>
      <c r="D62" s="169"/>
    </row>
    <row r="63" spans="2:4" ht="23" x14ac:dyDescent="0.25">
      <c r="B63" s="148" t="s">
        <v>72</v>
      </c>
      <c r="C63" s="168"/>
      <c r="D63" s="169"/>
    </row>
    <row r="64" spans="2:4" ht="23" x14ac:dyDescent="0.25">
      <c r="B64" s="148" t="s">
        <v>73</v>
      </c>
      <c r="C64" s="168"/>
      <c r="D64" s="169"/>
    </row>
    <row r="65" spans="2:4" ht="23" x14ac:dyDescent="0.25">
      <c r="B65" s="148" t="s">
        <v>74</v>
      </c>
      <c r="C65" s="168"/>
      <c r="D65" s="169"/>
    </row>
    <row r="66" spans="2:4" ht="23" x14ac:dyDescent="0.25">
      <c r="B66" s="148" t="s">
        <v>75</v>
      </c>
      <c r="C66" s="168"/>
      <c r="D66" s="169"/>
    </row>
    <row r="67" spans="2:4" ht="23" x14ac:dyDescent="0.25">
      <c r="B67" s="148" t="s">
        <v>76</v>
      </c>
      <c r="C67" s="168"/>
      <c r="D67" s="169"/>
    </row>
    <row r="68" spans="2:4" ht="23" x14ac:dyDescent="0.25">
      <c r="B68" s="148" t="s">
        <v>77</v>
      </c>
      <c r="C68" s="168"/>
      <c r="D68" s="169"/>
    </row>
    <row r="69" spans="2:4" ht="23" x14ac:dyDescent="0.25">
      <c r="B69" s="148" t="s">
        <v>671</v>
      </c>
      <c r="C69" s="168"/>
      <c r="D69" s="169"/>
    </row>
    <row r="70" spans="2:4" ht="23" x14ac:dyDescent="0.25">
      <c r="B70" s="148" t="s">
        <v>298</v>
      </c>
      <c r="C70" s="168"/>
      <c r="D70" s="169"/>
    </row>
  </sheetData>
  <sheetProtection algorithmName="SHA-512" hashValue="zY+FcFndITnOnYEeqoGusxr5pICHkmK+5iXAdA5960z1ieMUOoVjbKihFAPevMBcytxbFLlSX2Zvn8KHn5w3ig==" saltValue="OblvookvhIWB8/RkRHR+ig==" spinCount="100000" sheet="1" objects="1" formatColumns="0" formatRows="0"/>
  <mergeCells count="2">
    <mergeCell ref="A1:D1"/>
    <mergeCell ref="A2:A3"/>
  </mergeCells>
  <dataValidations count="1">
    <dataValidation type="decimal" allowBlank="1" showInputMessage="1" showErrorMessage="1" errorTitle="FIRS - Invalid Input" error="Please Only Numbers Allowed in This Input Field." promptTitle="INPUT VALUE" prompt="Input Value For Item." sqref="C4:D70" xr:uid="{00000000-0002-0000-0600-000000000000}">
      <formula1>-9999999999999</formula1>
      <formula2>99999999999999</formula2>
    </dataValidation>
  </dataValidations>
  <hyperlinks>
    <hyperlink ref="A2:A3" location="INCOME_STATEMENT!C133" tooltip="CLICK TO GO BACK TO INCOME STATEMENT" display="Back to Income statement" xr:uid="{00000000-0004-0000-0600-000000000000}"/>
  </hyperlinks>
  <pageMargins left="0.7" right="0.7" top="0.75" bottom="0.75" header="0.3" footer="0.3"/>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R83"/>
  <sheetViews>
    <sheetView zoomScale="46" zoomScaleNormal="46" workbookViewId="0">
      <selection activeCell="F22" sqref="F22"/>
    </sheetView>
  </sheetViews>
  <sheetFormatPr baseColWidth="10" defaultColWidth="10.83203125" defaultRowHeight="16" x14ac:dyDescent="0.2"/>
  <cols>
    <col min="1" max="2" width="10.83203125" style="34"/>
    <col min="3" max="3" width="39" style="34" customWidth="1"/>
    <col min="4" max="10" width="10.83203125" style="34"/>
    <col min="11" max="11" width="53.1640625" style="34" customWidth="1"/>
    <col min="12" max="13" width="10.83203125" style="34"/>
    <col min="14" max="14" width="16.6640625" style="34" customWidth="1"/>
    <col min="15" max="15" width="18.5" style="34" customWidth="1"/>
    <col min="16" max="18" width="10.83203125" style="34"/>
    <col min="19" max="19" width="10.83203125" style="35"/>
    <col min="20" max="20" width="10.83203125" style="34"/>
    <col min="21" max="21" width="64" style="34" customWidth="1"/>
    <col min="22" max="25" width="10.83203125" style="34"/>
    <col min="26" max="26" width="11" style="42"/>
    <col min="27" max="27" width="44.1640625" style="42" customWidth="1"/>
    <col min="28" max="28" width="47.1640625" style="42" customWidth="1"/>
    <col min="29" max="29" width="18.1640625" style="42" customWidth="1"/>
    <col min="30" max="32" width="11" style="42"/>
    <col min="33" max="33" width="75.6640625" style="42" customWidth="1"/>
    <col min="34" max="34" width="48" style="42" customWidth="1"/>
    <col min="35" max="35" width="10.83203125" style="42"/>
    <col min="36" max="16384" width="10.83203125" style="34"/>
  </cols>
  <sheetData>
    <row r="1" spans="2:44" ht="29" x14ac:dyDescent="0.2">
      <c r="B1" s="34" t="s">
        <v>302</v>
      </c>
      <c r="C1" s="34" t="s">
        <v>303</v>
      </c>
      <c r="J1" s="34" t="s">
        <v>302</v>
      </c>
      <c r="K1" s="34" t="s">
        <v>304</v>
      </c>
      <c r="M1" s="34" t="s">
        <v>302</v>
      </c>
      <c r="N1" s="34" t="s">
        <v>305</v>
      </c>
      <c r="O1" s="34" t="s">
        <v>306</v>
      </c>
      <c r="S1" s="35" t="s">
        <v>302</v>
      </c>
      <c r="T1" s="34" t="s">
        <v>307</v>
      </c>
      <c r="U1" s="34" t="s">
        <v>308</v>
      </c>
      <c r="W1" s="34" t="s">
        <v>302</v>
      </c>
      <c r="X1" s="34" t="s">
        <v>434</v>
      </c>
      <c r="Z1" s="41" t="s">
        <v>302</v>
      </c>
      <c r="AA1" s="42" t="s">
        <v>437</v>
      </c>
      <c r="AB1" s="42" t="s">
        <v>438</v>
      </c>
      <c r="AC1" s="42" t="s">
        <v>307</v>
      </c>
      <c r="AF1" s="43" t="s">
        <v>302</v>
      </c>
      <c r="AG1" s="42" t="s">
        <v>439</v>
      </c>
      <c r="AH1" s="42" t="s">
        <v>440</v>
      </c>
      <c r="AI1" s="42" t="s">
        <v>307</v>
      </c>
      <c r="AL1" s="44" t="s">
        <v>544</v>
      </c>
      <c r="AN1" s="45" t="s">
        <v>545</v>
      </c>
      <c r="AP1" s="34" t="s">
        <v>547</v>
      </c>
      <c r="AR1" s="196" t="s">
        <v>658</v>
      </c>
    </row>
    <row r="2" spans="2:44" ht="19" x14ac:dyDescent="0.25">
      <c r="B2" s="34">
        <v>1</v>
      </c>
      <c r="C2" s="34" t="s">
        <v>309</v>
      </c>
      <c r="J2" s="34">
        <v>1</v>
      </c>
      <c r="K2" s="34" t="s">
        <v>310</v>
      </c>
      <c r="M2" s="34">
        <v>1</v>
      </c>
      <c r="N2" s="36">
        <v>36526</v>
      </c>
      <c r="O2" s="36">
        <f ca="1">TODAY()</f>
        <v>46166</v>
      </c>
      <c r="S2" s="37">
        <v>1</v>
      </c>
      <c r="T2" s="37">
        <v>1</v>
      </c>
      <c r="U2" s="38" t="s">
        <v>159</v>
      </c>
      <c r="W2" s="34">
        <v>1</v>
      </c>
      <c r="X2" s="34">
        <v>2000</v>
      </c>
      <c r="Z2" s="42">
        <v>1</v>
      </c>
      <c r="AA2" s="1" t="str">
        <f>AC2 &amp; " - " &amp; AB2</f>
        <v>05.06.00100 - Freehold Land</v>
      </c>
      <c r="AB2" s="1" t="s">
        <v>441</v>
      </c>
      <c r="AC2" s="8" t="s">
        <v>442</v>
      </c>
      <c r="AF2" s="42">
        <v>1</v>
      </c>
      <c r="AG2" s="1" t="str">
        <f>AI2 &amp; " - " &amp; AH2</f>
        <v>05.07.00100 - Accumulated Depreciation Non-Industrial Building</v>
      </c>
      <c r="AH2" s="1" t="s">
        <v>443</v>
      </c>
      <c r="AI2" s="8" t="s">
        <v>444</v>
      </c>
      <c r="AL2" s="34">
        <f>USER_INPUT!D7</f>
        <v>2025</v>
      </c>
      <c r="AN2" s="34">
        <v>2</v>
      </c>
      <c r="AP2" s="46" t="s">
        <v>548</v>
      </c>
      <c r="AR2" s="196" t="s">
        <v>657</v>
      </c>
    </row>
    <row r="3" spans="2:44" ht="19" x14ac:dyDescent="0.25">
      <c r="B3" s="34">
        <v>2</v>
      </c>
      <c r="C3" s="34" t="s">
        <v>311</v>
      </c>
      <c r="J3" s="34">
        <v>2</v>
      </c>
      <c r="K3" s="34" t="s">
        <v>295</v>
      </c>
      <c r="S3" s="37">
        <v>2</v>
      </c>
      <c r="T3" s="37">
        <v>2</v>
      </c>
      <c r="U3" s="38" t="s">
        <v>312</v>
      </c>
      <c r="W3" s="34">
        <v>2</v>
      </c>
      <c r="X3" s="34">
        <v>2001</v>
      </c>
      <c r="Z3" s="42">
        <v>2</v>
      </c>
      <c r="AA3" s="1" t="str">
        <f t="shared" ref="AA3:AA28" si="0">AC3 &amp; " - " &amp; AB3</f>
        <v>05.06.00200 - Non-Industrial Building</v>
      </c>
      <c r="AB3" s="1" t="s">
        <v>445</v>
      </c>
      <c r="AC3" s="8" t="s">
        <v>446</v>
      </c>
      <c r="AF3" s="42">
        <v>2</v>
      </c>
      <c r="AG3" s="1" t="str">
        <f t="shared" ref="AG3:AG24" si="1">AI3 &amp; " - " &amp; AH3</f>
        <v xml:space="preserve">05.07.00200 - Accumulated Depreciation Industrial Building </v>
      </c>
      <c r="AH3" s="1" t="s">
        <v>447</v>
      </c>
      <c r="AI3" s="8" t="s">
        <v>448</v>
      </c>
    </row>
    <row r="4" spans="2:44" ht="19" x14ac:dyDescent="0.25">
      <c r="B4" s="34">
        <v>3</v>
      </c>
      <c r="C4" s="34" t="s">
        <v>313</v>
      </c>
      <c r="J4" s="34">
        <v>3</v>
      </c>
      <c r="K4" s="34" t="s">
        <v>314</v>
      </c>
      <c r="S4" s="37">
        <v>3</v>
      </c>
      <c r="T4" s="37">
        <v>3</v>
      </c>
      <c r="U4" s="38" t="s">
        <v>0</v>
      </c>
      <c r="W4" s="34">
        <v>3</v>
      </c>
      <c r="X4" s="34">
        <v>2002</v>
      </c>
      <c r="Z4" s="42">
        <v>3</v>
      </c>
      <c r="AA4" s="1" t="str">
        <f t="shared" si="0"/>
        <v xml:space="preserve">05.06.00300 - Industrial Building </v>
      </c>
      <c r="AB4" s="1" t="s">
        <v>449</v>
      </c>
      <c r="AC4" s="8" t="s">
        <v>450</v>
      </c>
      <c r="AF4" s="42">
        <v>3</v>
      </c>
      <c r="AG4" s="1" t="str">
        <f t="shared" si="1"/>
        <v>05.07.00300 - Accumulated Depreciation Plants</v>
      </c>
      <c r="AH4" s="1" t="s">
        <v>451</v>
      </c>
      <c r="AI4" s="8" t="s">
        <v>452</v>
      </c>
    </row>
    <row r="5" spans="2:44" ht="19" x14ac:dyDescent="0.25">
      <c r="B5" s="34">
        <v>4</v>
      </c>
      <c r="C5" s="34" t="s">
        <v>301</v>
      </c>
      <c r="J5" s="34">
        <v>4</v>
      </c>
      <c r="K5" s="34" t="s">
        <v>315</v>
      </c>
      <c r="S5" s="37">
        <v>4</v>
      </c>
      <c r="T5" s="37">
        <v>4</v>
      </c>
      <c r="U5" s="38" t="s">
        <v>1</v>
      </c>
      <c r="W5" s="34">
        <v>4</v>
      </c>
      <c r="X5" s="34">
        <v>2003</v>
      </c>
      <c r="Z5" s="42">
        <v>4</v>
      </c>
      <c r="AA5" s="1" t="str">
        <f t="shared" si="0"/>
        <v>05.06.00400 - Plants</v>
      </c>
      <c r="AB5" s="1" t="s">
        <v>453</v>
      </c>
      <c r="AC5" s="8" t="s">
        <v>454</v>
      </c>
      <c r="AF5" s="42">
        <v>4</v>
      </c>
      <c r="AG5" s="1" t="str">
        <f t="shared" si="1"/>
        <v>05.07.00400 - Accumulated Depreciation Ships, Boats &amp; Yacths</v>
      </c>
      <c r="AH5" s="1" t="s">
        <v>455</v>
      </c>
      <c r="AI5" s="8" t="s">
        <v>456</v>
      </c>
    </row>
    <row r="6" spans="2:44" ht="19" x14ac:dyDescent="0.25">
      <c r="B6" s="34">
        <v>5</v>
      </c>
      <c r="C6" s="34" t="s">
        <v>316</v>
      </c>
      <c r="J6" s="34">
        <v>5</v>
      </c>
      <c r="K6" s="34" t="s">
        <v>293</v>
      </c>
      <c r="S6" s="37">
        <v>5</v>
      </c>
      <c r="T6" s="37" t="s">
        <v>317</v>
      </c>
      <c r="U6" s="38" t="s">
        <v>318</v>
      </c>
      <c r="W6" s="34">
        <v>5</v>
      </c>
      <c r="X6" s="34">
        <v>2004</v>
      </c>
      <c r="Z6" s="42">
        <v>5</v>
      </c>
      <c r="AA6" s="1" t="str">
        <f t="shared" si="0"/>
        <v>05.06.00500 - Ships, Boats &amp; Yachts</v>
      </c>
      <c r="AB6" s="1" t="s">
        <v>457</v>
      </c>
      <c r="AC6" s="8" t="s">
        <v>458</v>
      </c>
      <c r="AF6" s="42">
        <v>5</v>
      </c>
      <c r="AG6" s="1" t="str">
        <f t="shared" si="1"/>
        <v>05.07.00500 - Accumulated Depreciation Heavy Equipment</v>
      </c>
      <c r="AH6" s="1" t="s">
        <v>459</v>
      </c>
      <c r="AI6" s="8" t="s">
        <v>460</v>
      </c>
    </row>
    <row r="7" spans="2:44" ht="19" x14ac:dyDescent="0.25">
      <c r="B7" s="34">
        <v>6</v>
      </c>
      <c r="C7" s="34" t="s">
        <v>319</v>
      </c>
      <c r="J7" s="34">
        <v>6</v>
      </c>
      <c r="K7" s="34" t="s">
        <v>320</v>
      </c>
      <c r="S7" s="37">
        <v>6</v>
      </c>
      <c r="T7" s="37" t="s">
        <v>321</v>
      </c>
      <c r="U7" s="38" t="s">
        <v>2</v>
      </c>
      <c r="W7" s="34">
        <v>6</v>
      </c>
      <c r="X7" s="34">
        <v>2005</v>
      </c>
      <c r="Z7" s="42">
        <v>6</v>
      </c>
      <c r="AA7" s="1" t="str">
        <f t="shared" si="0"/>
        <v>05.06.00600 - Heavy Equipment</v>
      </c>
      <c r="AB7" s="1" t="s">
        <v>461</v>
      </c>
      <c r="AC7" s="8" t="s">
        <v>462</v>
      </c>
      <c r="AF7" s="42">
        <v>6</v>
      </c>
      <c r="AG7" s="1" t="str">
        <f t="shared" si="1"/>
        <v>05.07.00600 - Accumulated Depreciation Aircraft Engine &amp; Fuselage</v>
      </c>
      <c r="AH7" s="1" t="s">
        <v>463</v>
      </c>
      <c r="AI7" s="8" t="s">
        <v>464</v>
      </c>
    </row>
    <row r="8" spans="2:44" ht="19" x14ac:dyDescent="0.25">
      <c r="B8" s="34">
        <v>7</v>
      </c>
      <c r="C8" s="34" t="s">
        <v>322</v>
      </c>
      <c r="J8" s="34">
        <v>7</v>
      </c>
      <c r="K8" s="34" t="s">
        <v>299</v>
      </c>
      <c r="S8" s="37">
        <v>7</v>
      </c>
      <c r="T8" s="37" t="s">
        <v>323</v>
      </c>
      <c r="U8" s="38" t="s">
        <v>324</v>
      </c>
      <c r="W8" s="34">
        <v>7</v>
      </c>
      <c r="X8" s="34">
        <v>2006</v>
      </c>
      <c r="Z8" s="42">
        <v>7</v>
      </c>
      <c r="AA8" s="1" t="str">
        <f t="shared" si="0"/>
        <v>05.06.00700 - Aircraft Engine &amp; Fuselage</v>
      </c>
      <c r="AB8" s="1" t="s">
        <v>465</v>
      </c>
      <c r="AC8" s="8" t="s">
        <v>466</v>
      </c>
      <c r="AF8" s="42">
        <v>7</v>
      </c>
      <c r="AG8" s="1" t="str">
        <f t="shared" si="1"/>
        <v>05.07.00700 - Accumulated Depreciation Aircraft &amp; Vessel Furnishing</v>
      </c>
      <c r="AH8" s="1" t="s">
        <v>467</v>
      </c>
      <c r="AI8" s="8" t="s">
        <v>468</v>
      </c>
    </row>
    <row r="9" spans="2:44" ht="19" x14ac:dyDescent="0.25">
      <c r="B9" s="34">
        <v>8</v>
      </c>
      <c r="C9" s="34" t="s">
        <v>325</v>
      </c>
      <c r="J9" s="34">
        <v>8</v>
      </c>
      <c r="K9" s="34" t="s">
        <v>296</v>
      </c>
      <c r="S9" s="37">
        <v>8</v>
      </c>
      <c r="T9" s="37" t="s">
        <v>326</v>
      </c>
      <c r="U9" s="38" t="s">
        <v>327</v>
      </c>
      <c r="W9" s="34">
        <v>8</v>
      </c>
      <c r="X9" s="34">
        <v>2007</v>
      </c>
      <c r="Z9" s="42">
        <v>8</v>
      </c>
      <c r="AA9" s="1" t="str">
        <f t="shared" si="0"/>
        <v>05.06.00800 - Aircraft &amp; Vessel Furnishing</v>
      </c>
      <c r="AB9" s="1" t="s">
        <v>469</v>
      </c>
      <c r="AC9" s="8" t="s">
        <v>470</v>
      </c>
      <c r="AF9" s="42">
        <v>8</v>
      </c>
      <c r="AG9" s="1" t="str">
        <f t="shared" si="1"/>
        <v>05.07.00800 - Accumulated Depreciation Communications &amp; Electricity Towers &amp; Cables</v>
      </c>
      <c r="AH9" s="1" t="s">
        <v>471</v>
      </c>
      <c r="AI9" s="8" t="s">
        <v>472</v>
      </c>
    </row>
    <row r="10" spans="2:44" ht="19" x14ac:dyDescent="0.25">
      <c r="B10" s="34">
        <v>9</v>
      </c>
      <c r="C10" s="34" t="s">
        <v>328</v>
      </c>
      <c r="J10" s="34">
        <v>9</v>
      </c>
      <c r="K10" s="34" t="s">
        <v>294</v>
      </c>
      <c r="S10" s="37">
        <v>9</v>
      </c>
      <c r="T10" s="37" t="s">
        <v>329</v>
      </c>
      <c r="U10" s="38" t="s">
        <v>330</v>
      </c>
      <c r="W10" s="34">
        <v>9</v>
      </c>
      <c r="X10" s="34">
        <v>2008</v>
      </c>
      <c r="Z10" s="42">
        <v>9</v>
      </c>
      <c r="AA10" s="1" t="str">
        <f t="shared" si="0"/>
        <v>05.06.00900 - Communications &amp; Electricity Towers &amp; Cables</v>
      </c>
      <c r="AB10" s="1" t="s">
        <v>473</v>
      </c>
      <c r="AC10" s="8" t="s">
        <v>474</v>
      </c>
      <c r="AF10" s="42">
        <v>9</v>
      </c>
      <c r="AG10" s="1" t="str">
        <f t="shared" si="1"/>
        <v>05.07.00900 - Accumulated Depreciation Trains &amp; Tracks</v>
      </c>
      <c r="AH10" s="1" t="s">
        <v>475</v>
      </c>
      <c r="AI10" s="8" t="s">
        <v>476</v>
      </c>
    </row>
    <row r="11" spans="2:44" ht="19" x14ac:dyDescent="0.25">
      <c r="B11" s="34">
        <v>10</v>
      </c>
      <c r="C11" s="34" t="s">
        <v>331</v>
      </c>
      <c r="J11" s="34">
        <v>10</v>
      </c>
      <c r="K11" s="34" t="s">
        <v>332</v>
      </c>
      <c r="S11" s="37">
        <v>10</v>
      </c>
      <c r="T11" s="37" t="s">
        <v>333</v>
      </c>
      <c r="U11" s="38" t="s">
        <v>334</v>
      </c>
      <c r="W11" s="34">
        <v>10</v>
      </c>
      <c r="X11" s="34">
        <v>2009</v>
      </c>
      <c r="Z11" s="42">
        <v>10</v>
      </c>
      <c r="AA11" s="1" t="str">
        <f t="shared" si="0"/>
        <v>05.06.01000 - Trains &amp; Tracks</v>
      </c>
      <c r="AB11" s="1" t="s">
        <v>477</v>
      </c>
      <c r="AC11" s="8" t="s">
        <v>478</v>
      </c>
      <c r="AF11" s="42">
        <v>10</v>
      </c>
      <c r="AG11" s="1" t="str">
        <f t="shared" si="1"/>
        <v>05.07.01000 - Accumulated Depreciation Boats &amp; Yatchs</v>
      </c>
      <c r="AH11" s="1" t="s">
        <v>479</v>
      </c>
      <c r="AI11" s="8" t="s">
        <v>480</v>
      </c>
    </row>
    <row r="12" spans="2:44" ht="19" x14ac:dyDescent="0.25">
      <c r="B12" s="34">
        <v>11</v>
      </c>
      <c r="C12" s="34" t="s">
        <v>335</v>
      </c>
      <c r="J12" s="34">
        <v>11</v>
      </c>
      <c r="K12" s="34" t="s">
        <v>297</v>
      </c>
      <c r="S12" s="37">
        <v>11</v>
      </c>
      <c r="T12" s="37" t="s">
        <v>336</v>
      </c>
      <c r="U12" s="38" t="s">
        <v>337</v>
      </c>
      <c r="W12" s="34">
        <v>11</v>
      </c>
      <c r="X12" s="34">
        <v>2010</v>
      </c>
      <c r="Z12" s="42">
        <v>11</v>
      </c>
      <c r="AA12" s="1" t="str">
        <f t="shared" si="0"/>
        <v>05.06.01100 - Motor vehicle</v>
      </c>
      <c r="AB12" s="1" t="s">
        <v>481</v>
      </c>
      <c r="AC12" s="8" t="s">
        <v>482</v>
      </c>
      <c r="AF12" s="42">
        <v>11</v>
      </c>
      <c r="AG12" s="1" t="str">
        <f t="shared" si="1"/>
        <v>05.07.01100 - Accumulated Depreciation Motor vehicle</v>
      </c>
      <c r="AH12" s="1" t="s">
        <v>483</v>
      </c>
      <c r="AI12" s="8" t="s">
        <v>484</v>
      </c>
    </row>
    <row r="13" spans="2:44" ht="19" x14ac:dyDescent="0.25">
      <c r="B13" s="34">
        <v>12</v>
      </c>
      <c r="C13" s="34" t="s">
        <v>338</v>
      </c>
      <c r="J13" s="34">
        <v>12</v>
      </c>
      <c r="K13" s="34" t="s">
        <v>292</v>
      </c>
      <c r="S13" s="37">
        <v>12</v>
      </c>
      <c r="T13" s="37" t="s">
        <v>339</v>
      </c>
      <c r="U13" s="38" t="s">
        <v>340</v>
      </c>
      <c r="W13" s="34">
        <v>12</v>
      </c>
      <c r="X13" s="34">
        <v>2011</v>
      </c>
      <c r="Z13" s="42">
        <v>12</v>
      </c>
      <c r="AA13" s="1" t="str">
        <f t="shared" si="0"/>
        <v>05.06.01200 - Motor vehicle (bus, truck &amp; mass transit coach)</v>
      </c>
      <c r="AB13" s="1" t="s">
        <v>485</v>
      </c>
      <c r="AC13" s="8" t="s">
        <v>486</v>
      </c>
      <c r="AF13" s="42">
        <v>12</v>
      </c>
      <c r="AG13" s="1" t="str">
        <f t="shared" si="1"/>
        <v>05.07.01200 - Accumulated Depreciation Motor vehicle (bus, truck &amp; mass transit coach)</v>
      </c>
      <c r="AH13" s="1" t="s">
        <v>487</v>
      </c>
      <c r="AI13" s="8" t="s">
        <v>488</v>
      </c>
    </row>
    <row r="14" spans="2:44" ht="19" x14ac:dyDescent="0.25">
      <c r="B14" s="34">
        <v>13</v>
      </c>
      <c r="C14" s="34" t="s">
        <v>341</v>
      </c>
      <c r="J14" s="34">
        <v>13</v>
      </c>
      <c r="K14" s="34" t="s">
        <v>342</v>
      </c>
      <c r="S14" s="37">
        <v>13</v>
      </c>
      <c r="T14" s="37" t="s">
        <v>343</v>
      </c>
      <c r="U14" s="38" t="s">
        <v>344</v>
      </c>
      <c r="W14" s="34">
        <v>13</v>
      </c>
      <c r="X14" s="34">
        <v>2012</v>
      </c>
      <c r="Z14" s="42">
        <v>13</v>
      </c>
      <c r="AA14" s="1" t="str">
        <f t="shared" si="0"/>
        <v>05.06.01300 - Tools &amp; Equipments</v>
      </c>
      <c r="AB14" s="1" t="s">
        <v>489</v>
      </c>
      <c r="AC14" s="8" t="s">
        <v>490</v>
      </c>
      <c r="AF14" s="42">
        <v>13</v>
      </c>
      <c r="AG14" s="1" t="str">
        <f t="shared" si="1"/>
        <v>05.07.01300 - Accumulated Depreciation Tools &amp; Equipments</v>
      </c>
      <c r="AH14" s="1" t="s">
        <v>491</v>
      </c>
      <c r="AI14" s="8" t="s">
        <v>492</v>
      </c>
    </row>
    <row r="15" spans="2:44" ht="19" x14ac:dyDescent="0.25">
      <c r="B15" s="34">
        <v>14</v>
      </c>
      <c r="C15" s="34" t="s">
        <v>345</v>
      </c>
      <c r="J15" s="34">
        <v>14</v>
      </c>
      <c r="K15" s="34" t="s">
        <v>346</v>
      </c>
      <c r="S15" s="37">
        <v>14</v>
      </c>
      <c r="T15" s="37" t="s">
        <v>347</v>
      </c>
      <c r="U15" s="38" t="s">
        <v>348</v>
      </c>
      <c r="W15" s="34">
        <v>14</v>
      </c>
      <c r="X15" s="34">
        <v>2013</v>
      </c>
      <c r="Z15" s="42">
        <v>14</v>
      </c>
      <c r="AA15" s="1" t="str">
        <f t="shared" si="0"/>
        <v>05.06.01400 - Office Equipment</v>
      </c>
      <c r="AB15" s="1" t="s">
        <v>493</v>
      </c>
      <c r="AC15" s="8" t="s">
        <v>494</v>
      </c>
      <c r="AF15" s="42">
        <v>14</v>
      </c>
      <c r="AG15" s="1" t="str">
        <f t="shared" si="1"/>
        <v>05.07.01400 - Accumulated Depreciation Office Equipment</v>
      </c>
      <c r="AH15" s="1" t="s">
        <v>495</v>
      </c>
      <c r="AI15" s="8" t="s">
        <v>496</v>
      </c>
    </row>
    <row r="16" spans="2:44" ht="19" x14ac:dyDescent="0.25">
      <c r="B16" s="34">
        <v>15</v>
      </c>
      <c r="C16" s="34" t="s">
        <v>349</v>
      </c>
      <c r="J16" s="34">
        <v>15</v>
      </c>
      <c r="K16" s="34" t="s">
        <v>298</v>
      </c>
      <c r="S16" s="37">
        <v>15</v>
      </c>
      <c r="T16" s="37" t="s">
        <v>350</v>
      </c>
      <c r="U16" s="38" t="s">
        <v>351</v>
      </c>
      <c r="W16" s="34">
        <v>15</v>
      </c>
      <c r="X16" s="34">
        <v>2014</v>
      </c>
      <c r="Z16" s="42">
        <v>15</v>
      </c>
      <c r="AA16" s="1" t="str">
        <f t="shared" si="0"/>
        <v>05.06.01500 - Medical equipments</v>
      </c>
      <c r="AB16" s="1" t="s">
        <v>497</v>
      </c>
      <c r="AC16" s="8" t="s">
        <v>498</v>
      </c>
      <c r="AF16" s="42">
        <v>15</v>
      </c>
      <c r="AG16" s="1" t="str">
        <f t="shared" si="1"/>
        <v>05.07.01500 - Accumulated Depreciation Medical equipments</v>
      </c>
      <c r="AH16" s="1" t="s">
        <v>499</v>
      </c>
      <c r="AI16" s="8" t="s">
        <v>500</v>
      </c>
    </row>
    <row r="17" spans="2:35" ht="19" x14ac:dyDescent="0.25">
      <c r="B17" s="34">
        <v>16</v>
      </c>
      <c r="C17" s="34" t="s">
        <v>352</v>
      </c>
      <c r="S17" s="37">
        <v>16</v>
      </c>
      <c r="T17" s="37" t="s">
        <v>353</v>
      </c>
      <c r="U17" s="38" t="s">
        <v>354</v>
      </c>
      <c r="W17" s="34">
        <v>16</v>
      </c>
      <c r="X17" s="34">
        <v>2015</v>
      </c>
      <c r="Z17" s="42">
        <v>16</v>
      </c>
      <c r="AA17" s="1" t="str">
        <f t="shared" si="0"/>
        <v>05.06.01600 - Household equipments</v>
      </c>
      <c r="AB17" s="1" t="s">
        <v>501</v>
      </c>
      <c r="AC17" s="8" t="s">
        <v>502</v>
      </c>
      <c r="AF17" s="42">
        <v>16</v>
      </c>
      <c r="AG17" s="1" t="str">
        <f t="shared" si="1"/>
        <v>05.07.01600 - Accumulated Depreciation Household equipments</v>
      </c>
      <c r="AH17" s="1" t="s">
        <v>503</v>
      </c>
      <c r="AI17" s="8" t="s">
        <v>504</v>
      </c>
    </row>
    <row r="18" spans="2:35" ht="19" x14ac:dyDescent="0.25">
      <c r="B18" s="34">
        <v>17</v>
      </c>
      <c r="C18" s="34" t="s">
        <v>355</v>
      </c>
      <c r="S18" s="37">
        <v>17</v>
      </c>
      <c r="T18" s="37" t="s">
        <v>356</v>
      </c>
      <c r="U18" s="38" t="s">
        <v>3</v>
      </c>
      <c r="W18" s="34">
        <v>17</v>
      </c>
      <c r="X18" s="34">
        <v>2016</v>
      </c>
      <c r="Z18" s="42">
        <v>17</v>
      </c>
      <c r="AA18" s="1" t="str">
        <f t="shared" si="0"/>
        <v xml:space="preserve">05.06.01700 - Computer hardware </v>
      </c>
      <c r="AB18" s="1" t="s">
        <v>505</v>
      </c>
      <c r="AC18" s="8" t="s">
        <v>506</v>
      </c>
      <c r="AF18" s="42">
        <v>17</v>
      </c>
      <c r="AG18" s="1" t="str">
        <f t="shared" si="1"/>
        <v xml:space="preserve">05.07.01700 - Accumulated Depreciation Computer hardware </v>
      </c>
      <c r="AH18" s="1" t="s">
        <v>507</v>
      </c>
      <c r="AI18" s="8" t="s">
        <v>508</v>
      </c>
    </row>
    <row r="19" spans="2:35" ht="19" x14ac:dyDescent="0.25">
      <c r="B19" s="34">
        <v>18</v>
      </c>
      <c r="C19" s="34" t="s">
        <v>357</v>
      </c>
      <c r="S19" s="37">
        <v>18</v>
      </c>
      <c r="T19" s="37" t="s">
        <v>358</v>
      </c>
      <c r="U19" s="38" t="s">
        <v>359</v>
      </c>
      <c r="W19" s="34">
        <v>18</v>
      </c>
      <c r="X19" s="34">
        <v>2017</v>
      </c>
      <c r="Z19" s="42">
        <v>18</v>
      </c>
      <c r="AA19" s="1" t="str">
        <f t="shared" si="0"/>
        <v xml:space="preserve">05.06.01800 - Office fixtures </v>
      </c>
      <c r="AB19" s="1" t="s">
        <v>509</v>
      </c>
      <c r="AC19" s="8" t="s">
        <v>510</v>
      </c>
      <c r="AF19" s="42">
        <v>18</v>
      </c>
      <c r="AG19" s="1" t="str">
        <f t="shared" si="1"/>
        <v xml:space="preserve">05.07.01800 - Accumulated Depreciation Office fixtures </v>
      </c>
      <c r="AH19" s="1" t="s">
        <v>511</v>
      </c>
      <c r="AI19" s="8" t="s">
        <v>512</v>
      </c>
    </row>
    <row r="20" spans="2:35" ht="19" x14ac:dyDescent="0.25">
      <c r="B20" s="34">
        <v>19</v>
      </c>
      <c r="C20" s="34" t="s">
        <v>360</v>
      </c>
      <c r="S20" s="37">
        <v>19</v>
      </c>
      <c r="T20" s="37" t="s">
        <v>361</v>
      </c>
      <c r="U20" s="38" t="s">
        <v>362</v>
      </c>
      <c r="W20" s="34">
        <v>19</v>
      </c>
      <c r="X20" s="34">
        <v>2018</v>
      </c>
      <c r="Z20" s="42">
        <v>19</v>
      </c>
      <c r="AA20" s="1" t="str">
        <f t="shared" si="0"/>
        <v>05.06.01900 - Furniture and fittings</v>
      </c>
      <c r="AB20" s="1" t="s">
        <v>513</v>
      </c>
      <c r="AC20" s="8" t="s">
        <v>514</v>
      </c>
      <c r="AF20" s="42">
        <v>19</v>
      </c>
      <c r="AG20" s="1" t="str">
        <f t="shared" si="1"/>
        <v>05.07.01900 - Accumulated Depreciation Furniture and fittings</v>
      </c>
      <c r="AH20" s="1" t="s">
        <v>515</v>
      </c>
      <c r="AI20" s="8" t="s">
        <v>516</v>
      </c>
    </row>
    <row r="21" spans="2:35" ht="19" x14ac:dyDescent="0.25">
      <c r="S21" s="37">
        <v>20</v>
      </c>
      <c r="T21" s="37" t="s">
        <v>363</v>
      </c>
      <c r="U21" s="38" t="s">
        <v>364</v>
      </c>
      <c r="W21" s="34">
        <v>20</v>
      </c>
      <c r="X21" s="34">
        <v>2019</v>
      </c>
      <c r="Z21" s="42">
        <v>20</v>
      </c>
      <c r="AA21" s="1" t="str">
        <f t="shared" si="0"/>
        <v>05.06.02000 - Asset under construction</v>
      </c>
      <c r="AB21" s="1" t="s">
        <v>517</v>
      </c>
      <c r="AC21" s="8" t="s">
        <v>518</v>
      </c>
      <c r="AF21" s="42">
        <v>20</v>
      </c>
      <c r="AG21" s="1" t="str">
        <f t="shared" si="1"/>
        <v>05.07.02000 - Accumulated Depreciation Capital Work in Progress/ Asset under construction</v>
      </c>
      <c r="AH21" s="16" t="s">
        <v>519</v>
      </c>
      <c r="AI21" s="8" t="s">
        <v>520</v>
      </c>
    </row>
    <row r="22" spans="2:35" ht="19" x14ac:dyDescent="0.25">
      <c r="S22" s="37">
        <v>21</v>
      </c>
      <c r="T22" s="37" t="s">
        <v>365</v>
      </c>
      <c r="U22" s="38" t="s">
        <v>4</v>
      </c>
      <c r="W22" s="34">
        <v>21</v>
      </c>
      <c r="X22" s="34">
        <v>2020</v>
      </c>
      <c r="Z22" s="42">
        <v>21</v>
      </c>
      <c r="AA22" s="1" t="str">
        <f t="shared" si="0"/>
        <v>05.06.02100 - Capital Work in Progress</v>
      </c>
      <c r="AB22" s="1" t="s">
        <v>521</v>
      </c>
      <c r="AC22" s="8" t="s">
        <v>522</v>
      </c>
      <c r="AF22" s="42">
        <v>21</v>
      </c>
      <c r="AG22" s="1" t="str">
        <f t="shared" si="1"/>
        <v>05.07.02100 - Accumulated Depreciation Agricultural Plantations</v>
      </c>
      <c r="AH22" s="1" t="s">
        <v>523</v>
      </c>
      <c r="AI22" s="8" t="s">
        <v>524</v>
      </c>
    </row>
    <row r="23" spans="2:35" ht="19" x14ac:dyDescent="0.25">
      <c r="S23" s="37">
        <v>22</v>
      </c>
      <c r="T23" s="37" t="s">
        <v>366</v>
      </c>
      <c r="U23" s="38" t="s">
        <v>367</v>
      </c>
      <c r="W23" s="34">
        <v>22</v>
      </c>
      <c r="X23" s="34">
        <v>2021</v>
      </c>
      <c r="Z23" s="42">
        <v>22</v>
      </c>
      <c r="AA23" s="1" t="str">
        <f t="shared" si="0"/>
        <v>05.06.02200 - Agricultural Plantations ( Bearers Plants)</v>
      </c>
      <c r="AB23" s="1" t="s">
        <v>525</v>
      </c>
      <c r="AC23" s="8" t="s">
        <v>526</v>
      </c>
      <c r="AF23" s="42">
        <v>22</v>
      </c>
      <c r="AG23" s="1" t="str">
        <f t="shared" si="1"/>
        <v>05.07.02200 - Accumulated Depreciation Biological Assets (poultry,fishery &amp; other livestock etc)</v>
      </c>
      <c r="AH23" s="1" t="s">
        <v>527</v>
      </c>
      <c r="AI23" s="8" t="s">
        <v>528</v>
      </c>
    </row>
    <row r="24" spans="2:35" ht="19" x14ac:dyDescent="0.25">
      <c r="S24" s="37">
        <v>23</v>
      </c>
      <c r="T24" s="37" t="s">
        <v>368</v>
      </c>
      <c r="U24" s="38" t="s">
        <v>369</v>
      </c>
      <c r="W24" s="34">
        <v>23</v>
      </c>
      <c r="X24" s="34">
        <v>2022</v>
      </c>
      <c r="Z24" s="42">
        <v>23</v>
      </c>
      <c r="AA24" s="1" t="str">
        <f t="shared" si="0"/>
        <v>05.06.02300 - Biological Assets (poultry, fisheries &amp; other livestock etc)</v>
      </c>
      <c r="AB24" s="1" t="s">
        <v>529</v>
      </c>
      <c r="AC24" s="8" t="s">
        <v>530</v>
      </c>
      <c r="AF24" s="42">
        <v>23</v>
      </c>
      <c r="AG24" s="1" t="str">
        <f t="shared" si="1"/>
        <v>05.07.02300 - Accumulated Depreciation Other plant, properties and equipments</v>
      </c>
      <c r="AH24" s="1" t="s">
        <v>531</v>
      </c>
      <c r="AI24" s="8" t="s">
        <v>532</v>
      </c>
    </row>
    <row r="25" spans="2:35" ht="19" x14ac:dyDescent="0.25">
      <c r="S25" s="37">
        <v>24</v>
      </c>
      <c r="T25" s="37" t="s">
        <v>370</v>
      </c>
      <c r="U25" s="38" t="s">
        <v>371</v>
      </c>
      <c r="W25" s="34">
        <v>24</v>
      </c>
      <c r="X25" s="34">
        <v>2023</v>
      </c>
      <c r="Z25" s="42">
        <v>24</v>
      </c>
      <c r="AA25" s="1" t="str">
        <f t="shared" si="0"/>
        <v>05.06.02400 - Petroleum Development cost</v>
      </c>
      <c r="AB25" s="1" t="s">
        <v>533</v>
      </c>
      <c r="AC25" s="8" t="s">
        <v>534</v>
      </c>
    </row>
    <row r="26" spans="2:35" ht="19" x14ac:dyDescent="0.25">
      <c r="S26" s="37">
        <v>25</v>
      </c>
      <c r="T26" s="37">
        <v>5</v>
      </c>
      <c r="U26" s="38" t="s">
        <v>11</v>
      </c>
      <c r="W26" s="34">
        <v>25</v>
      </c>
      <c r="X26" s="34">
        <v>2024</v>
      </c>
      <c r="Z26" s="42">
        <v>25</v>
      </c>
      <c r="AA26" s="1" t="str">
        <f t="shared" si="0"/>
        <v>05.06.02500 - Distribution networks assets</v>
      </c>
      <c r="AB26" s="2" t="s">
        <v>535</v>
      </c>
      <c r="AC26" s="8" t="s">
        <v>536</v>
      </c>
    </row>
    <row r="27" spans="2:35" ht="19" x14ac:dyDescent="0.25">
      <c r="S27" s="37">
        <v>26</v>
      </c>
      <c r="T27" s="37">
        <v>6</v>
      </c>
      <c r="U27" s="38" t="s">
        <v>12</v>
      </c>
      <c r="W27" s="34">
        <v>26</v>
      </c>
      <c r="X27" s="34">
        <v>2025</v>
      </c>
      <c r="Z27" s="42">
        <v>26</v>
      </c>
      <c r="AA27" s="1" t="str">
        <f t="shared" si="0"/>
        <v>05.06.02600 - Leasehold improvement</v>
      </c>
      <c r="AB27" s="1" t="s">
        <v>537</v>
      </c>
      <c r="AC27" s="8" t="s">
        <v>538</v>
      </c>
    </row>
    <row r="28" spans="2:35" ht="19" x14ac:dyDescent="0.25">
      <c r="S28" s="37">
        <v>27</v>
      </c>
      <c r="T28" s="37" t="s">
        <v>372</v>
      </c>
      <c r="U28" s="38" t="s">
        <v>373</v>
      </c>
      <c r="W28" s="34">
        <v>27</v>
      </c>
      <c r="X28" s="34">
        <v>2026</v>
      </c>
      <c r="Z28" s="42">
        <v>27</v>
      </c>
      <c r="AA28" s="1" t="str">
        <f t="shared" si="0"/>
        <v>05.06.02700 - Other plant, properties and equipments</v>
      </c>
      <c r="AB28" s="1" t="s">
        <v>539</v>
      </c>
      <c r="AC28" s="8" t="s">
        <v>540</v>
      </c>
    </row>
    <row r="29" spans="2:35" ht="19" x14ac:dyDescent="0.25">
      <c r="S29" s="37">
        <v>28</v>
      </c>
      <c r="T29" s="37" t="s">
        <v>374</v>
      </c>
      <c r="U29" s="38" t="s">
        <v>375</v>
      </c>
      <c r="W29" s="34">
        <v>28</v>
      </c>
      <c r="X29" s="34">
        <v>2027</v>
      </c>
    </row>
    <row r="30" spans="2:35" ht="19" x14ac:dyDescent="0.25">
      <c r="S30" s="37">
        <v>29</v>
      </c>
      <c r="T30" s="37" t="s">
        <v>376</v>
      </c>
      <c r="U30" s="38" t="s">
        <v>377</v>
      </c>
      <c r="W30" s="34">
        <v>29</v>
      </c>
      <c r="X30" s="34">
        <v>2028</v>
      </c>
    </row>
    <row r="31" spans="2:35" ht="19" x14ac:dyDescent="0.25">
      <c r="S31" s="37">
        <v>30</v>
      </c>
      <c r="T31" s="37" t="s">
        <v>378</v>
      </c>
      <c r="U31" s="38" t="s">
        <v>379</v>
      </c>
      <c r="W31" s="34">
        <v>30</v>
      </c>
      <c r="X31" s="34">
        <v>2029</v>
      </c>
    </row>
    <row r="32" spans="2:35" ht="19" x14ac:dyDescent="0.25">
      <c r="S32" s="37">
        <v>31</v>
      </c>
      <c r="T32" s="37" t="s">
        <v>380</v>
      </c>
      <c r="U32" s="38" t="s">
        <v>28</v>
      </c>
      <c r="W32" s="34">
        <v>31</v>
      </c>
      <c r="X32" s="34">
        <v>2030</v>
      </c>
    </row>
    <row r="33" spans="19:21" ht="19" x14ac:dyDescent="0.25">
      <c r="S33" s="37">
        <v>32</v>
      </c>
      <c r="T33" s="37" t="s">
        <v>381</v>
      </c>
      <c r="U33" s="38" t="s">
        <v>42</v>
      </c>
    </row>
    <row r="34" spans="19:21" ht="19" x14ac:dyDescent="0.25">
      <c r="S34" s="37">
        <v>33</v>
      </c>
      <c r="T34" s="37" t="s">
        <v>382</v>
      </c>
      <c r="U34" s="38" t="s">
        <v>160</v>
      </c>
    </row>
    <row r="35" spans="19:21" ht="19" x14ac:dyDescent="0.25">
      <c r="S35" s="37">
        <v>34</v>
      </c>
      <c r="T35" s="37" t="s">
        <v>383</v>
      </c>
      <c r="U35" s="38" t="s">
        <v>384</v>
      </c>
    </row>
    <row r="36" spans="19:21" ht="19" x14ac:dyDescent="0.25">
      <c r="S36" s="37">
        <v>35</v>
      </c>
      <c r="T36" s="37" t="s">
        <v>385</v>
      </c>
      <c r="U36" s="38" t="s">
        <v>15</v>
      </c>
    </row>
    <row r="37" spans="19:21" ht="19" x14ac:dyDescent="0.25">
      <c r="S37" s="37">
        <v>36</v>
      </c>
      <c r="T37" s="37" t="s">
        <v>386</v>
      </c>
      <c r="U37" s="38" t="s">
        <v>31</v>
      </c>
    </row>
    <row r="38" spans="19:21" ht="19" x14ac:dyDescent="0.25">
      <c r="S38" s="37">
        <v>37</v>
      </c>
      <c r="T38" s="37" t="s">
        <v>387</v>
      </c>
      <c r="U38" s="38" t="s">
        <v>388</v>
      </c>
    </row>
    <row r="39" spans="19:21" ht="19" x14ac:dyDescent="0.25">
      <c r="S39" s="37">
        <v>38</v>
      </c>
      <c r="T39" s="37" t="s">
        <v>389</v>
      </c>
      <c r="U39" s="38" t="s">
        <v>390</v>
      </c>
    </row>
    <row r="40" spans="19:21" ht="19" x14ac:dyDescent="0.25">
      <c r="S40" s="37">
        <v>39</v>
      </c>
      <c r="T40" s="37" t="s">
        <v>391</v>
      </c>
      <c r="U40" s="38" t="s">
        <v>392</v>
      </c>
    </row>
    <row r="41" spans="19:21" ht="19" x14ac:dyDescent="0.25">
      <c r="S41" s="37">
        <v>40</v>
      </c>
      <c r="T41" s="37" t="s">
        <v>393</v>
      </c>
      <c r="U41" s="38" t="s">
        <v>394</v>
      </c>
    </row>
    <row r="42" spans="19:21" ht="19" x14ac:dyDescent="0.25">
      <c r="S42" s="37">
        <v>41</v>
      </c>
      <c r="T42" s="37" t="s">
        <v>395</v>
      </c>
      <c r="U42" s="38" t="s">
        <v>396</v>
      </c>
    </row>
    <row r="43" spans="19:21" ht="19" x14ac:dyDescent="0.25">
      <c r="S43" s="37">
        <v>42</v>
      </c>
      <c r="T43" s="37" t="s">
        <v>397</v>
      </c>
      <c r="U43" s="38" t="s">
        <v>14</v>
      </c>
    </row>
    <row r="44" spans="19:21" ht="19" x14ac:dyDescent="0.25">
      <c r="S44" s="37">
        <v>43</v>
      </c>
      <c r="T44" s="37" t="s">
        <v>398</v>
      </c>
      <c r="U44" s="38" t="s">
        <v>56</v>
      </c>
    </row>
    <row r="45" spans="19:21" ht="19" x14ac:dyDescent="0.25">
      <c r="S45" s="37">
        <v>44</v>
      </c>
      <c r="T45" s="37" t="s">
        <v>399</v>
      </c>
      <c r="U45" s="38" t="s">
        <v>400</v>
      </c>
    </row>
    <row r="46" spans="19:21" ht="19" x14ac:dyDescent="0.25">
      <c r="S46" s="37">
        <v>45</v>
      </c>
      <c r="T46" s="37" t="s">
        <v>401</v>
      </c>
      <c r="U46" s="38" t="s">
        <v>402</v>
      </c>
    </row>
    <row r="47" spans="19:21" ht="19" x14ac:dyDescent="0.25">
      <c r="S47" s="37">
        <v>46</v>
      </c>
      <c r="T47" s="37" t="s">
        <v>403</v>
      </c>
      <c r="U47" s="38" t="s">
        <v>404</v>
      </c>
    </row>
    <row r="48" spans="19:21" ht="19" x14ac:dyDescent="0.25">
      <c r="S48" s="37">
        <v>47</v>
      </c>
      <c r="T48" s="37" t="s">
        <v>405</v>
      </c>
      <c r="U48" s="38" t="s">
        <v>406</v>
      </c>
    </row>
    <row r="49" spans="19:21" ht="19" x14ac:dyDescent="0.25">
      <c r="S49" s="37">
        <v>48</v>
      </c>
      <c r="T49" s="37" t="s">
        <v>407</v>
      </c>
      <c r="U49" s="38" t="s">
        <v>47</v>
      </c>
    </row>
    <row r="50" spans="19:21" ht="19" x14ac:dyDescent="0.25">
      <c r="S50" s="37">
        <v>49</v>
      </c>
      <c r="T50" s="37" t="s">
        <v>408</v>
      </c>
      <c r="U50" s="38" t="s">
        <v>409</v>
      </c>
    </row>
    <row r="51" spans="19:21" ht="19" x14ac:dyDescent="0.25">
      <c r="S51" s="37">
        <v>50</v>
      </c>
      <c r="T51" s="37" t="s">
        <v>410</v>
      </c>
      <c r="U51" s="38" t="s">
        <v>411</v>
      </c>
    </row>
    <row r="52" spans="19:21" ht="19" x14ac:dyDescent="0.25">
      <c r="S52" s="37">
        <v>51</v>
      </c>
      <c r="T52" s="37" t="s">
        <v>412</v>
      </c>
      <c r="U52" s="38" t="s">
        <v>413</v>
      </c>
    </row>
    <row r="53" spans="19:21" ht="19" x14ac:dyDescent="0.25">
      <c r="S53" s="37">
        <v>52</v>
      </c>
      <c r="T53" s="37" t="s">
        <v>414</v>
      </c>
      <c r="U53" s="38" t="s">
        <v>301</v>
      </c>
    </row>
    <row r="54" spans="19:21" ht="19" x14ac:dyDescent="0.25">
      <c r="S54" s="37">
        <v>53</v>
      </c>
      <c r="T54" s="37" t="s">
        <v>415</v>
      </c>
      <c r="U54" s="38" t="s">
        <v>61</v>
      </c>
    </row>
    <row r="55" spans="19:21" ht="19" x14ac:dyDescent="0.25">
      <c r="S55" s="37">
        <v>54</v>
      </c>
      <c r="T55" s="37" t="s">
        <v>415</v>
      </c>
      <c r="U55" s="38" t="s">
        <v>416</v>
      </c>
    </row>
    <row r="56" spans="19:21" ht="19" x14ac:dyDescent="0.25">
      <c r="S56" s="37">
        <v>55</v>
      </c>
      <c r="T56" s="37" t="s">
        <v>415</v>
      </c>
      <c r="U56" s="38" t="s">
        <v>417</v>
      </c>
    </row>
    <row r="57" spans="19:21" ht="19" x14ac:dyDescent="0.25">
      <c r="S57" s="37">
        <v>56</v>
      </c>
      <c r="T57" s="37" t="s">
        <v>415</v>
      </c>
      <c r="U57" s="38" t="s">
        <v>418</v>
      </c>
    </row>
    <row r="58" spans="19:21" ht="19" x14ac:dyDescent="0.25">
      <c r="S58" s="37">
        <v>57</v>
      </c>
      <c r="T58" s="37" t="s">
        <v>415</v>
      </c>
      <c r="U58" s="38" t="s">
        <v>37</v>
      </c>
    </row>
    <row r="59" spans="19:21" ht="19" x14ac:dyDescent="0.25">
      <c r="S59" s="37">
        <v>58</v>
      </c>
      <c r="T59" s="37" t="s">
        <v>415</v>
      </c>
      <c r="U59" s="38" t="s">
        <v>419</v>
      </c>
    </row>
    <row r="60" spans="19:21" ht="19" x14ac:dyDescent="0.25">
      <c r="S60" s="37">
        <v>59</v>
      </c>
      <c r="T60" s="37" t="s">
        <v>415</v>
      </c>
      <c r="U60" s="38" t="s">
        <v>39</v>
      </c>
    </row>
    <row r="61" spans="19:21" ht="19" x14ac:dyDescent="0.25">
      <c r="S61" s="37">
        <v>60</v>
      </c>
      <c r="T61" s="37" t="s">
        <v>415</v>
      </c>
      <c r="U61" s="38" t="s">
        <v>49</v>
      </c>
    </row>
    <row r="62" spans="19:21" ht="19" x14ac:dyDescent="0.25">
      <c r="S62" s="37">
        <v>61</v>
      </c>
      <c r="T62" s="37" t="s">
        <v>415</v>
      </c>
      <c r="U62" s="38" t="s">
        <v>70</v>
      </c>
    </row>
    <row r="63" spans="19:21" ht="19" x14ac:dyDescent="0.25">
      <c r="S63" s="37">
        <v>62</v>
      </c>
      <c r="T63" s="37" t="s">
        <v>415</v>
      </c>
      <c r="U63" s="38" t="s">
        <v>420</v>
      </c>
    </row>
    <row r="64" spans="19:21" ht="19" x14ac:dyDescent="0.25">
      <c r="S64" s="37">
        <v>63</v>
      </c>
      <c r="T64" s="37" t="s">
        <v>415</v>
      </c>
      <c r="U64" s="38" t="s">
        <v>421</v>
      </c>
    </row>
    <row r="65" spans="19:21" ht="19" x14ac:dyDescent="0.25">
      <c r="S65" s="37">
        <v>64</v>
      </c>
      <c r="T65" s="37" t="s">
        <v>415</v>
      </c>
      <c r="U65" s="38" t="s">
        <v>422</v>
      </c>
    </row>
    <row r="66" spans="19:21" ht="19" x14ac:dyDescent="0.25">
      <c r="S66" s="37">
        <v>65</v>
      </c>
      <c r="T66" s="37" t="s">
        <v>415</v>
      </c>
      <c r="U66" s="38" t="s">
        <v>423</v>
      </c>
    </row>
    <row r="67" spans="19:21" ht="19" x14ac:dyDescent="0.25">
      <c r="S67" s="37">
        <v>66</v>
      </c>
      <c r="T67" s="37" t="s">
        <v>415</v>
      </c>
      <c r="U67" s="38" t="s">
        <v>50</v>
      </c>
    </row>
    <row r="68" spans="19:21" ht="40" x14ac:dyDescent="0.25">
      <c r="S68" s="37">
        <v>67</v>
      </c>
      <c r="T68" s="37" t="s">
        <v>415</v>
      </c>
      <c r="U68" s="39" t="s">
        <v>424</v>
      </c>
    </row>
    <row r="69" spans="19:21" ht="19" x14ac:dyDescent="0.25">
      <c r="S69" s="37">
        <v>68</v>
      </c>
      <c r="T69" s="37">
        <v>7</v>
      </c>
      <c r="U69" s="38" t="s">
        <v>78</v>
      </c>
    </row>
    <row r="70" spans="19:21" ht="19" x14ac:dyDescent="0.25">
      <c r="S70" s="37">
        <v>69</v>
      </c>
      <c r="T70" s="37">
        <v>8</v>
      </c>
      <c r="U70" s="38" t="s">
        <v>79</v>
      </c>
    </row>
    <row r="71" spans="19:21" ht="19" x14ac:dyDescent="0.25">
      <c r="S71" s="37">
        <v>70</v>
      </c>
      <c r="T71" s="37">
        <v>9</v>
      </c>
      <c r="U71" s="38" t="s">
        <v>80</v>
      </c>
    </row>
    <row r="72" spans="19:21" ht="19" x14ac:dyDescent="0.25">
      <c r="S72" s="37">
        <v>71</v>
      </c>
      <c r="T72" s="37">
        <v>10</v>
      </c>
      <c r="U72" s="38" t="s">
        <v>81</v>
      </c>
    </row>
    <row r="73" spans="19:21" ht="19" x14ac:dyDescent="0.25">
      <c r="S73" s="37">
        <v>72</v>
      </c>
      <c r="T73" s="37">
        <v>11</v>
      </c>
      <c r="U73" s="38" t="s">
        <v>82</v>
      </c>
    </row>
    <row r="74" spans="19:21" ht="19" x14ac:dyDescent="0.25">
      <c r="S74" s="37">
        <v>73</v>
      </c>
      <c r="T74" s="37" t="s">
        <v>425</v>
      </c>
      <c r="U74" s="38" t="s">
        <v>83</v>
      </c>
    </row>
    <row r="75" spans="19:21" ht="19" x14ac:dyDescent="0.25">
      <c r="S75" s="37">
        <v>74</v>
      </c>
      <c r="T75" s="37" t="s">
        <v>426</v>
      </c>
      <c r="U75" s="38" t="s">
        <v>427</v>
      </c>
    </row>
    <row r="76" spans="19:21" ht="19" x14ac:dyDescent="0.25">
      <c r="S76" s="37">
        <v>75</v>
      </c>
      <c r="T76" s="37" t="s">
        <v>428</v>
      </c>
      <c r="U76" s="38" t="s">
        <v>84</v>
      </c>
    </row>
    <row r="77" spans="19:21" ht="19" x14ac:dyDescent="0.25">
      <c r="S77" s="37">
        <v>76</v>
      </c>
      <c r="T77" s="37" t="s">
        <v>429</v>
      </c>
      <c r="U77" s="38" t="s">
        <v>85</v>
      </c>
    </row>
    <row r="78" spans="19:21" ht="19" x14ac:dyDescent="0.25">
      <c r="S78" s="37">
        <v>77</v>
      </c>
      <c r="T78" s="37" t="s">
        <v>430</v>
      </c>
      <c r="U78" s="38" t="s">
        <v>86</v>
      </c>
    </row>
    <row r="79" spans="19:21" ht="19" x14ac:dyDescent="0.25">
      <c r="S79" s="37">
        <v>78</v>
      </c>
      <c r="T79" s="37" t="s">
        <v>431</v>
      </c>
      <c r="U79" s="38" t="s">
        <v>87</v>
      </c>
    </row>
    <row r="80" spans="19:21" ht="40" x14ac:dyDescent="0.25">
      <c r="S80" s="37">
        <v>79</v>
      </c>
      <c r="T80" s="37" t="s">
        <v>432</v>
      </c>
      <c r="U80" s="39" t="s">
        <v>433</v>
      </c>
    </row>
    <row r="81" spans="19:21" ht="19" x14ac:dyDescent="0.25">
      <c r="S81" s="37">
        <v>80</v>
      </c>
      <c r="T81" s="37">
        <v>12</v>
      </c>
      <c r="U81" s="38" t="s">
        <v>88</v>
      </c>
    </row>
    <row r="82" spans="19:21" ht="19" x14ac:dyDescent="0.25">
      <c r="S82" s="37">
        <v>81</v>
      </c>
      <c r="T82" s="37">
        <v>13</v>
      </c>
      <c r="U82" s="38" t="s">
        <v>89</v>
      </c>
    </row>
    <row r="83" spans="19:21" ht="19" x14ac:dyDescent="0.25">
      <c r="S83" s="37">
        <v>82</v>
      </c>
      <c r="T83" s="37">
        <v>14</v>
      </c>
      <c r="U83" s="38" t="s">
        <v>90</v>
      </c>
    </row>
  </sheetData>
  <sheetProtection selectLockedCells="1" selectUnlockedCells="1"/>
  <pageMargins left="0.7" right="0.7" top="0.75" bottom="0.75" header="0.3" footer="0.3"/>
  <tableParts count="7">
    <tablePart r:id="rId1"/>
    <tablePart r:id="rId2"/>
    <tablePart r:id="rId3"/>
    <tablePart r:id="rId4"/>
    <tablePart r:id="rId5"/>
    <tablePart r:id="rId6"/>
    <tablePart r:id="rId7"/>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GUIDE</vt:lpstr>
      <vt:lpstr>USER_INPUT</vt:lpstr>
      <vt:lpstr>INCOME_STATEMENT</vt:lpstr>
      <vt:lpstr>STATEMENT_OF_FINANCIAL_POSITION</vt:lpstr>
      <vt:lpstr>PROFIT_ADJUSTMENT</vt:lpstr>
      <vt:lpstr>OTHER_INCOME</vt:lpstr>
      <vt:lpstr>ADMINISTRATIVE_EXPENSES</vt:lpstr>
      <vt:lpstr>config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FIRS - Regular CIT Filling</dc:title>
  <dc:subject/>
  <dc:creator>FIRS</dc:creator>
  <cp:keywords/>
  <dc:description/>
  <cp:lastModifiedBy>Nurudeen Abdulsalam</cp:lastModifiedBy>
  <dcterms:created xsi:type="dcterms:W3CDTF">2024-12-12T11:46:34Z</dcterms:created>
  <dcterms:modified xsi:type="dcterms:W3CDTF">2026-05-24T08:54:07Z</dcterms:modified>
  <cp:category/>
</cp:coreProperties>
</file>